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so.ORION\Desktop\"/>
    </mc:Choice>
  </mc:AlternateContent>
  <xr:revisionPtr revIDLastSave="0" documentId="8_{91653638-4DCE-4EBC-B915-6AE356962D5D}" xr6:coauthVersionLast="47" xr6:coauthVersionMax="47" xr10:uidLastSave="{00000000-0000-0000-0000-000000000000}"/>
  <bookViews>
    <workbookView xWindow="28680" yWindow="-120" windowWidth="29040" windowHeight="15720" firstSheet="2" activeTab="2" xr2:uid="{01D9D613-9CCF-4B7E-9AD3-425B150E87FB}"/>
  </bookViews>
  <sheets>
    <sheet name="SheeBDt1" sheetId="1" state="hidden" r:id="rId1"/>
    <sheet name="date preluate" sheetId="3" state="hidden" r:id="rId2"/>
    <sheet name="SIMULATOR" sheetId="2" r:id="rId3"/>
  </sheets>
  <definedNames>
    <definedName name="CALCULATOR">'date preluate'!$C$2:$C$12</definedName>
    <definedName name="simden">'date preluate'!$B$2:$B$49</definedName>
    <definedName name="SUMDEN2">'date preluate'!$C$2:$C$49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2" l="1"/>
  <c r="D5" i="2"/>
  <c r="G4" i="2"/>
  <c r="I2" i="3"/>
  <c r="I6" i="3"/>
  <c r="I4" i="3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I5" i="3" s="1"/>
  <c r="C33" i="3"/>
  <c r="I8" i="3" s="1"/>
  <c r="C34" i="3"/>
  <c r="C35" i="3"/>
  <c r="C36" i="3"/>
  <c r="C37" i="3"/>
  <c r="I7" i="3" s="1"/>
  <c r="C38" i="3"/>
  <c r="C39" i="3"/>
  <c r="C40" i="3"/>
  <c r="C41" i="3"/>
  <c r="C42" i="3"/>
  <c r="C43" i="3"/>
  <c r="C44" i="3"/>
  <c r="C45" i="3"/>
  <c r="C46" i="3"/>
  <c r="C47" i="3"/>
  <c r="C48" i="3"/>
  <c r="C49" i="3"/>
  <c r="C2" i="3"/>
  <c r="I50" i="1"/>
  <c r="I51" i="1"/>
  <c r="I52" i="1"/>
  <c r="I53" i="1"/>
  <c r="I54" i="1"/>
  <c r="I55" i="1"/>
  <c r="I56" i="1"/>
  <c r="I57" i="1"/>
  <c r="I58" i="1"/>
  <c r="I59" i="1"/>
  <c r="I60" i="1"/>
  <c r="I49" i="1"/>
  <c r="H60" i="1"/>
  <c r="H59" i="1"/>
  <c r="H58" i="1"/>
  <c r="H57" i="1"/>
  <c r="H56" i="1"/>
  <c r="H55" i="1"/>
  <c r="H54" i="1"/>
  <c r="H53" i="1"/>
  <c r="H52" i="1"/>
  <c r="H51" i="1"/>
  <c r="H50" i="1"/>
  <c r="H49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34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I32" i="1"/>
  <c r="I24" i="1"/>
  <c r="I25" i="1"/>
  <c r="I26" i="1"/>
  <c r="I27" i="1"/>
  <c r="I28" i="1"/>
  <c r="I29" i="1"/>
  <c r="I30" i="1"/>
  <c r="I31" i="1"/>
  <c r="I23" i="1"/>
  <c r="H26" i="1"/>
  <c r="H25" i="1"/>
  <c r="H24" i="1"/>
  <c r="H23" i="1"/>
  <c r="I9" i="3" l="1"/>
  <c r="I10" i="3"/>
  <c r="I11" i="3"/>
  <c r="I12" i="3"/>
  <c r="I13" i="3"/>
  <c r="I14" i="3"/>
  <c r="I3" i="3"/>
  <c r="I4" i="2"/>
</calcChain>
</file>

<file path=xl/sharedStrings.xml><?xml version="1.0" encoding="utf-8"?>
<sst xmlns="http://schemas.openxmlformats.org/spreadsheetml/2006/main" count="189" uniqueCount="137">
  <si>
    <t>I. Vehicule înmatriculate (lei/200 cm³ sau fracțiune din aceasta)</t>
  </si>
  <si>
    <r>
      <t>Motociclete, tricicluri, cvadricicluri și autoturisme cu capacitatea cilindrică de până la 1.600 cm</t>
    </r>
    <r>
      <rPr>
        <vertAlign val="superscript"/>
        <sz val="12"/>
        <color theme="1"/>
        <rFont val="Times New Roman"/>
        <family val="1"/>
      </rPr>
      <t>3</t>
    </r>
    <r>
      <rPr>
        <sz val="12"/>
        <color theme="1"/>
        <rFont val="Times New Roman"/>
        <family val="1"/>
      </rPr>
      <t xml:space="preserve"> inclusiv</t>
    </r>
  </si>
  <si>
    <r>
      <t>Motociclete, tricicluri și cvadricicluri cu capacitatea cilindrică de peste 1.600 cm</t>
    </r>
    <r>
      <rPr>
        <vertAlign val="superscript"/>
        <sz val="12"/>
        <color theme="1"/>
        <rFont val="Times New Roman"/>
        <family val="1"/>
      </rPr>
      <t>3</t>
    </r>
  </si>
  <si>
    <r>
      <t>Autoturisme cu capacitatea cilindrică între 1.601 cm</t>
    </r>
    <r>
      <rPr>
        <vertAlign val="superscript"/>
        <sz val="12"/>
        <color theme="1"/>
        <rFont val="Times New Roman"/>
        <family val="1"/>
      </rPr>
      <t>3</t>
    </r>
    <r>
      <rPr>
        <sz val="12"/>
        <color theme="1"/>
        <rFont val="Times New Roman"/>
        <family val="1"/>
      </rPr>
      <t xml:space="preserve"> și 2.000 cm</t>
    </r>
    <r>
      <rPr>
        <vertAlign val="superscript"/>
        <sz val="12"/>
        <color theme="1"/>
        <rFont val="Times New Roman"/>
        <family val="1"/>
      </rPr>
      <t>3</t>
    </r>
    <r>
      <rPr>
        <sz val="12"/>
        <color theme="1"/>
        <rFont val="Times New Roman"/>
        <family val="1"/>
      </rPr>
      <t xml:space="preserve"> inclusiv</t>
    </r>
  </si>
  <si>
    <r>
      <t>Autoturisme cu capacitatea cilindrică între 2.001 cm</t>
    </r>
    <r>
      <rPr>
        <vertAlign val="superscript"/>
        <sz val="12"/>
        <color theme="1"/>
        <rFont val="Times New Roman"/>
        <family val="1"/>
      </rPr>
      <t>3</t>
    </r>
    <r>
      <rPr>
        <sz val="12"/>
        <color theme="1"/>
        <rFont val="Times New Roman"/>
        <family val="1"/>
      </rPr>
      <t xml:space="preserve"> și 2.600 cm</t>
    </r>
    <r>
      <rPr>
        <vertAlign val="superscript"/>
        <sz val="12"/>
        <color theme="1"/>
        <rFont val="Times New Roman"/>
        <family val="1"/>
      </rPr>
      <t>3</t>
    </r>
    <r>
      <rPr>
        <sz val="12"/>
        <color theme="1"/>
        <rFont val="Times New Roman"/>
        <family val="1"/>
      </rPr>
      <t xml:space="preserve"> inclusiv</t>
    </r>
  </si>
  <si>
    <r>
      <t>Autoturisme cu capacitatea cilindrică între 2.601 cm</t>
    </r>
    <r>
      <rPr>
        <vertAlign val="superscript"/>
        <sz val="12"/>
        <color theme="1"/>
        <rFont val="Times New Roman"/>
        <family val="1"/>
      </rPr>
      <t>3</t>
    </r>
    <r>
      <rPr>
        <sz val="12"/>
        <color theme="1"/>
        <rFont val="Times New Roman"/>
        <family val="1"/>
      </rPr>
      <t xml:space="preserve"> și 3.000 cm</t>
    </r>
    <r>
      <rPr>
        <vertAlign val="superscript"/>
        <sz val="12"/>
        <color theme="1"/>
        <rFont val="Times New Roman"/>
        <family val="1"/>
      </rPr>
      <t>3</t>
    </r>
    <r>
      <rPr>
        <sz val="12"/>
        <color theme="1"/>
        <rFont val="Times New Roman"/>
        <family val="1"/>
      </rPr>
      <t xml:space="preserve"> inclusiv</t>
    </r>
  </si>
  <si>
    <r>
      <t>Autoturisme cu capacitatea cilindrică de peste 3.001 cm</t>
    </r>
    <r>
      <rPr>
        <vertAlign val="superscript"/>
        <sz val="12"/>
        <color theme="1"/>
        <rFont val="Times New Roman"/>
        <family val="1"/>
      </rPr>
      <t>3</t>
    </r>
  </si>
  <si>
    <t>Autobuze, autocare, microbuze</t>
  </si>
  <si>
    <t>Alte vehicule cu tracțiune mecanică cu masa totală maximă autorizată de până la 12 tone, inclusiv</t>
  </si>
  <si>
    <t>Tractoare înmatriculate</t>
  </si>
  <si>
    <t>valoare</t>
  </si>
  <si>
    <t>tip</t>
  </si>
  <si>
    <t>valoare / 200cmc</t>
  </si>
  <si>
    <r>
      <t>1.1 Vehicule înregistrate cu capacitate cilindrică &lt; 4.800 cm</t>
    </r>
    <r>
      <rPr>
        <vertAlign val="superscript"/>
        <sz val="12"/>
        <color theme="1"/>
        <rFont val="Times New Roman"/>
        <family val="1"/>
      </rPr>
      <t>3</t>
    </r>
  </si>
  <si>
    <r>
      <t>1.2 Vehicule înregistrate cu capacitate cilindrică &gt; 4.800 cm</t>
    </r>
    <r>
      <rPr>
        <vertAlign val="superscript"/>
        <sz val="12"/>
        <color theme="1"/>
        <rFont val="Times New Roman"/>
        <family val="1"/>
      </rPr>
      <t>3</t>
    </r>
  </si>
  <si>
    <t>2. Vehicule fără  capacitate cilindrică evidențiată</t>
  </si>
  <si>
    <t>II. Vehicule înregistrate</t>
  </si>
  <si>
    <r>
      <t xml:space="preserve">Art. </t>
    </r>
    <r>
      <rPr>
        <b/>
        <sz val="12"/>
        <color theme="1"/>
        <rFont val="Times New Roman"/>
        <family val="1"/>
      </rPr>
      <t xml:space="preserve">470 alin. (2) </t>
    </r>
  </si>
  <si>
    <t xml:space="preserve">cota aditionala prin hcl </t>
  </si>
  <si>
    <t xml:space="preserve">Numărul de axe și greutatea brută încărcată maximă admisă </t>
  </si>
  <si>
    <t xml:space="preserve">Nivelurile stabilite de consiliul local </t>
  </si>
  <si>
    <t>pentru anul 2022</t>
  </si>
  <si>
    <t>Impozitul (în lei/an)</t>
  </si>
  <si>
    <t>Ax(e) motor(oare) cu sistem de suspensie pneumatică sau echivalentele recunoscute</t>
  </si>
  <si>
    <t>Alte sisteme de suspensie pentru axele motoare</t>
  </si>
  <si>
    <t>I</t>
  </si>
  <si>
    <t>două axe</t>
  </si>
  <si>
    <t>II</t>
  </si>
  <si>
    <t>3 axe</t>
  </si>
  <si>
    <t>III</t>
  </si>
  <si>
    <t>4 axe</t>
  </si>
  <si>
    <r>
      <t xml:space="preserve">Art. </t>
    </r>
    <r>
      <rPr>
        <b/>
        <sz val="12"/>
        <color theme="1"/>
        <rFont val="Times New Roman"/>
        <family val="1"/>
      </rPr>
      <t xml:space="preserve">470 alin. (5) </t>
    </r>
  </si>
  <si>
    <t xml:space="preserve">Cota aditionala prin hcl </t>
  </si>
  <si>
    <t>Masa de cel puțin 12 tone, dar mai mică de 13 tone, suspensie penumatica</t>
  </si>
  <si>
    <t>Masa de cel puțin 12 tone, dar mai mică de 13 tone, alt tip de suspensie</t>
  </si>
  <si>
    <t>Masa de cel puțin 13 tone, dar mai mică de 14 tone, suspensie penumatica</t>
  </si>
  <si>
    <t>Masa de cel puțin 14 tone, dar mai mică de 15 tone, suspensie penumatica</t>
  </si>
  <si>
    <t>Masa de cel puțin 15 tone, dar mai mică de 18 tone, suspensie penumatica</t>
  </si>
  <si>
    <t>Masa de cel puțin 18 tone, suspensie penumatica</t>
  </si>
  <si>
    <t>Masa de cel puțin 13 tone, dar mai mică de 14 tone, alt tip de suspensie</t>
  </si>
  <si>
    <t>Masa de cel puțin 14 tone, dar mai mică de 15 tone, alt tip de suspensie</t>
  </si>
  <si>
    <t>Masa de cel puțin 15 tone, dar mai mică de 18 tone, alt tip de suspensie</t>
  </si>
  <si>
    <t>Masa de cel puțin 18 tone, alt tip de suspensie</t>
  </si>
  <si>
    <t>categorie auto</t>
  </si>
  <si>
    <t>Masa de cel puțin 15 tone, dar mai mică de 17 tone suspensie penumatica</t>
  </si>
  <si>
    <t>Masa de cel puțin 17 tone, dar mai mică de 19 tone suspensie penumatica</t>
  </si>
  <si>
    <t>Masa de cel puțin 19 tone, dar mai mică de 21 tone suspensie penumatica</t>
  </si>
  <si>
    <t>Masa de cel puțin 21 tone, dar mai mică de 23 tone suspensie penumatica</t>
  </si>
  <si>
    <t>Masa de cel puțin 23 tone, dar mai mică de 25 tone suspensie penumatica</t>
  </si>
  <si>
    <t>Masa de cel puțin 25 tone, dar mai mică de 26 tone suspensie penumatica</t>
  </si>
  <si>
    <t>Masa de cel puțin 26 tone suspensie penumatica</t>
  </si>
  <si>
    <t>Masa de cel puțin 15 tone, dar mai mică de 17 tone  alt tip de suspensie</t>
  </si>
  <si>
    <t>Masa de cel puțin 17 tone, dar mai mică de 19 tone  alt tip de suspensie</t>
  </si>
  <si>
    <t>Masa de cel puțin 19 tone, dar mai mică de 21 tone  alt tip de suspensie</t>
  </si>
  <si>
    <t>Masa de cel puțin 21 tone, dar mai mică de 23 tone  alt tip de suspensie</t>
  </si>
  <si>
    <t>Masa de cel puțin 23 tone, dar mai mică de 25 tone  alt tip de suspensie</t>
  </si>
  <si>
    <t>Masa de cel puțin 25 tone, dar mai mică de 26 tone  alt tip de suspensie</t>
  </si>
  <si>
    <t>Masa de cel puțin 26 tone  alt tip de suspensie</t>
  </si>
  <si>
    <t>Masa de cel puțin 25 tone, dar mai mică de 27 tone suspensie penumatica</t>
  </si>
  <si>
    <t>Masa de cel puțin 27 tone, dar mai mică de 29 tone suspensie penumatica</t>
  </si>
  <si>
    <t>Masa de cel puțin 29 tone, dar mai mică de 31 tone suspensie penumatica</t>
  </si>
  <si>
    <t>Masa de cel puțin 32 tone suspensie penumatica</t>
  </si>
  <si>
    <t>Masa de cel puțin 23 tone, dar mai mică de 25 tone alt tip de suspensie</t>
  </si>
  <si>
    <t>Masa de cel puțin 25 tone, dar mai mică de 27 tone alt tip de suspensie</t>
  </si>
  <si>
    <t>Masa de cel puțin 27 tone, dar mai mică de 29 tone alt tip de suspensie</t>
  </si>
  <si>
    <t>Masa de cel puțin 29 tone, dar mai mică de 31 tone alt tip de suspensie</t>
  </si>
  <si>
    <t>Masa de cel puțin 31 tone, dar mai mică de 32 tone suspensie penumatica</t>
  </si>
  <si>
    <t>Masa de cel puțin 31 tone, dar mai mică de 32 tone alt tip de suspensie</t>
  </si>
  <si>
    <t>Masa de cel puțin 32 tone alt tip de suspensie</t>
  </si>
  <si>
    <t>Motociclete, tricicluri, cvadricicluri și autoturisme cu capacitatea cilindrică de până la 1.600 cm3 inclusiv</t>
  </si>
  <si>
    <t>Motociclete, tricicluri și cvadricicluri cu capacitatea cilindrică de peste 1.600 cm3</t>
  </si>
  <si>
    <t>Autoturisme cu capacitatea cilindrică între 1.601 cm3 și 2.000 cm3 inclusiv</t>
  </si>
  <si>
    <t>Autoturisme cu capacitatea cilindrică între 2.001 cm3 și 2.600 cm3 inclusiv</t>
  </si>
  <si>
    <t>Autoturisme cu capacitatea cilindrică între 2.601 cm3 și 3.000 cm3 inclusiv</t>
  </si>
  <si>
    <t>Autoturisme cu capacitatea cilindrică de peste 3.001 cm3</t>
  </si>
  <si>
    <t>vehicule cu doua axe și cu Masa de cel puțin 12 tone, dar mai mică de 13 tone, suspensie penumatica</t>
  </si>
  <si>
    <t>vehicule cu doua axe și cu Masa de cel puțin 12 tone, dar mai mică de 13 tone, alt tip de suspensie</t>
  </si>
  <si>
    <t>vehicule cu doua axe și cu Masa de cel puțin 13 tone, dar mai mică de 14 tone, suspensie penumatica</t>
  </si>
  <si>
    <t>vehicule cu doua axe și cu Masa de cel puțin 13 tone, dar mai mică de 14 tone, alt tip de suspensie</t>
  </si>
  <si>
    <t>vehicule cu doua axe și cu Masa de cel puțin 14 tone, dar mai mică de 15 tone, suspensie penumatica</t>
  </si>
  <si>
    <t>vehicule cu doua axe și cu Masa de cel puțin 14 tone, dar mai mică de 15 tone, alt tip de suspensie</t>
  </si>
  <si>
    <t>vehicule cu doua axe și cu Masa de cel puțin 15 tone, dar mai mică de 18 tone, suspensie penumatica</t>
  </si>
  <si>
    <t>vehicule cu doua axe și cu Masa de cel puțin 15 tone, dar mai mică de 18 tone, alt tip de suspensie</t>
  </si>
  <si>
    <t>vehicule cu doua axe și cu Masa de cel puțin 18 tone, suspensie penumatica</t>
  </si>
  <si>
    <t>vehicule cu doua axe și cu Masa de cel puțin 18 tone, alt tip de suspensie</t>
  </si>
  <si>
    <t>vehicule cu doua axe și cu Masa de cel puțin 15 tone, dar mai mică de 17 tone suspensie penumatica</t>
  </si>
  <si>
    <t>vehicule cu doua axe și cu Masa de cel puțin 15 tone, dar mai mică de 17 tone  alt tip de suspensie</t>
  </si>
  <si>
    <t>vehicule cu doua axe și cu Masa de cel puțin 17 tone, dar mai mică de 19 tone suspensie penumatica</t>
  </si>
  <si>
    <t>vehicule cu doua axe și cu Masa de cel puțin 17 tone, dar mai mică de 19 tone  alt tip de suspensie</t>
  </si>
  <si>
    <t>vehicule cu doua axe și cu Masa de cel puțin 19 tone, dar mai mică de 21 tone suspensie penumatica</t>
  </si>
  <si>
    <t>vehicule cu doua axe și cu Masa de cel puțin 19 tone, dar mai mică de 21 tone  alt tip de suspensie</t>
  </si>
  <si>
    <t>vehicule cu doua axe și cu Masa de cel puțin 21 tone, dar mai mică de 23 tone suspensie penumatica</t>
  </si>
  <si>
    <t>vehicule cu doua axe și cu Masa de cel puțin 21 tone, dar mai mică de 23 tone  alt tip de suspensie</t>
  </si>
  <si>
    <t>vehicule cu doua axe și cu Masa de cel puțin 23 tone, dar mai mică de 25 tone suspensie penumatica</t>
  </si>
  <si>
    <t>vehicule cu doua axe și cu Masa de cel puțin 23 tone, dar mai mică de 25 tone  alt tip de suspensie</t>
  </si>
  <si>
    <t>vehicule cu doua axe și cu Masa de cel puțin 25 tone, dar mai mică de 26 tone suspensie penumatica</t>
  </si>
  <si>
    <t>vehicule cu doua axe și cu Masa de cel puțin 25 tone, dar mai mică de 26 tone  alt tip de suspensie</t>
  </si>
  <si>
    <t>vehicule cu doua axe și cu Masa de cel puțin 26 tone suspensie penumatica</t>
  </si>
  <si>
    <t>vehicule cu doua axe și cu Masa de cel puțin 26 tone  alt tip de suspensie</t>
  </si>
  <si>
    <t>vehicule cu doua axe și cu Masa de cel puțin 23 tone, dar mai mică de 25 tone alt tip de suspensie</t>
  </si>
  <si>
    <t>vehicule cu doua axe și cu Masa de cel puțin 25 tone, dar mai mică de 27 tone suspensie penumatica</t>
  </si>
  <si>
    <t>vehicule cu doua axe și cu Masa de cel puțin 25 tone, dar mai mică de 27 tone alt tip de suspensie</t>
  </si>
  <si>
    <t>vehicule cu doua axe și cu Masa de cel puțin 27 tone, dar mai mică de 29 tone suspensie penumatica</t>
  </si>
  <si>
    <t>vehicule cu doua axe și cu Masa de cel puțin 27 tone, dar mai mică de 29 tone alt tip de suspensie</t>
  </si>
  <si>
    <t>vehicule cu doua axe și cu Masa de cel puțin 29 tone, dar mai mică de 31 tone suspensie penumatica</t>
  </si>
  <si>
    <t>vehicule cu doua axe și cu Masa de cel puțin 29 tone, dar mai mică de 31 tone alt tip de suspensie</t>
  </si>
  <si>
    <t>vehicule cu doua axe și cu Masa de cel puțin 31 tone, dar mai mică de 32 tone suspensie penumatica</t>
  </si>
  <si>
    <t>vehicule cu doua axe și cu Masa de cel puțin 31 tone, dar mai mică de 32 tone alt tip de suspensie</t>
  </si>
  <si>
    <t>vehicule cu doua axe și cu Masa de cel puțin 32 tone suspensie penumatica</t>
  </si>
  <si>
    <t>vehicule cu doua axe și cu Masa de cel puțin 32 tone alt tip de suspensie</t>
  </si>
  <si>
    <t>denumire</t>
  </si>
  <si>
    <t>Vehicule înregistrate cu capacitate cilindrică &lt; 4.800 cm3</t>
  </si>
  <si>
    <t>Vehicule înregistrate cu capacitate cilindrică &gt; 4.800 cm3</t>
  </si>
  <si>
    <t>Vehicule fără  capacitate cilindrică evidențiată</t>
  </si>
  <si>
    <t>NR CRT</t>
  </si>
  <si>
    <t>1 Motociclete, tricicluri, cvadricicluri și autoturisme cu capacitatea cilindrică de până la 1.600 cm3 inclusiv</t>
  </si>
  <si>
    <t>7 Autobuze, autocare, microbuze</t>
  </si>
  <si>
    <t>45 vehicule cu doua axe și cu Masa de cel puțin 31 tone, dar mai mică de 32 tone suspensie penumatica</t>
  </si>
  <si>
    <t>6 Autoturisme cu capacitatea cilindrică de peste 3.001 cm3</t>
  </si>
  <si>
    <t>15 vehicule cu doua axe și cu Masa de cel puțin 13 tone, dar mai mică de 14 tone, suspensie penumatica</t>
  </si>
  <si>
    <t>36 vehicule cu doua axe și cu Masa de cel puțin 26 tone  alt tip de suspensie</t>
  </si>
  <si>
    <t>TIP</t>
  </si>
  <si>
    <t>2 Motociclete, tricicluri și cvadricicluri cu capacitatea cilindrică de peste 1.600 cm3</t>
  </si>
  <si>
    <t>3 Autoturisme cu capacitatea cilindrică între 1.601 cm3 și 2.000 cm3 inclusiv</t>
  </si>
  <si>
    <t>4 Autoturisme cu capacitatea cilindrică între 2.001 cm3 și 2.600 cm3 inclusiv</t>
  </si>
  <si>
    <t>5 Autoturisme cu capacitatea cilindrică între 2.601 cm3 și 3.000 cm3 inclusiv</t>
  </si>
  <si>
    <t>8 Alte vehicule cu tracțiune mecanică cu masa totală maximă autorizată de până la 12 tone, inclusiv</t>
  </si>
  <si>
    <t>9 Tractoare înmatriculate</t>
  </si>
  <si>
    <t>10 Vehicule înregistrate cu capacitate cilindrică &lt; 4.800 cm3</t>
  </si>
  <si>
    <t>11 Vehicule înregistrate cu capacitate cilindrică &gt; 4.800 cm3</t>
  </si>
  <si>
    <t>IMPOZIT DATORAT 
PENTRU ANUL 2022</t>
  </si>
  <si>
    <t xml:space="preserve">Capacitatea cilindrică
</t>
  </si>
  <si>
    <r>
      <t>Valoarea impozabilă stabilită pentru fiecare fracțiune  de 
200 de cm</t>
    </r>
    <r>
      <rPr>
        <b/>
        <vertAlign val="superscript"/>
        <sz val="18"/>
        <color theme="1"/>
        <rFont val="Calibri"/>
        <family val="2"/>
        <scheme val="minor"/>
      </rPr>
      <t>3</t>
    </r>
  </si>
  <si>
    <t>Selectați din lista de mai jos  
TIPUL MIJLOCULUI DE TRANSPORT</t>
  </si>
  <si>
    <t>Număr de
fracțiuni de 200 de cm3 calculat</t>
  </si>
  <si>
    <t>Cota de majorare stabilită potrivit art.489 din Codul Fiscal</t>
  </si>
  <si>
    <r>
      <t xml:space="preserve">SIMULATOR DE IMPOZIT </t>
    </r>
    <r>
      <rPr>
        <sz val="35"/>
        <color rgb="FF002060"/>
        <rFont val="Calibri"/>
        <family val="2"/>
        <scheme val="minor"/>
      </rPr>
      <t>PETRU MIJLOACE DE TRANSPORT AVAND SARCINA MAXIMA AUTORIZATA SUB 12TONE,</t>
    </r>
    <r>
      <rPr>
        <b/>
        <sz val="35"/>
        <color rgb="FF002060"/>
        <rFont val="Calibri"/>
        <family val="2"/>
        <scheme val="minor"/>
      </rPr>
      <t xml:space="preserve">  VALABIL PENTRU MUNICIPIUL SATU MARE
</t>
    </r>
    <r>
      <rPr>
        <b/>
        <sz val="35"/>
        <color rgb="FF00B050"/>
        <rFont val="Calibri"/>
        <family val="2"/>
        <scheme val="minor"/>
      </rPr>
      <t xml:space="preserve"> IN ANUL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</si>
</sst>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lei&quot;"/>
  </numFmts>
  <fonts count="18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002060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sz val="20"/>
      <color theme="1"/>
      <name val="Calibri"/>
      <family val="2"/>
      <charset val="238"/>
      <scheme val="minor"/>
    </font>
    <font>
      <sz val="20"/>
      <color theme="1" tint="0.499984740745262"/>
      <name val="Calibri"/>
      <family val="2"/>
      <charset val="238"/>
      <scheme val="minor"/>
    </font>
    <font>
      <b/>
      <sz val="36"/>
      <color rgb="FF0070C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72"/>
      <color rgb="FFFF0000"/>
      <name val="Calibri"/>
      <family val="2"/>
      <charset val="238"/>
      <scheme val="minor"/>
    </font>
    <font>
      <b/>
      <sz val="35"/>
      <color rgb="FF002060"/>
      <name val="Calibri"/>
      <family val="2"/>
      <scheme val="minor"/>
    </font>
    <font>
      <sz val="35"/>
      <color rgb="FF002060"/>
      <name val="Calibri"/>
      <family val="2"/>
      <scheme val="minor"/>
    </font>
    <font>
      <b/>
      <vertAlign val="superscript"/>
      <sz val="18"/>
      <color theme="1"/>
      <name val="Calibri"/>
      <family val="2"/>
      <scheme val="minor"/>
    </font>
    <font>
      <b/>
      <sz val="35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4" fillId="0" borderId="3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 indent="10"/>
    </xf>
    <xf numFmtId="0" fontId="4" fillId="0" borderId="1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0" xfId="0" applyFont="1"/>
    <xf numFmtId="0" fontId="6" fillId="0" borderId="0" xfId="0" applyFont="1"/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0" applyNumberFormat="1"/>
    <xf numFmtId="0" fontId="0" fillId="0" borderId="8" xfId="0" applyBorder="1"/>
    <xf numFmtId="0" fontId="8" fillId="0" borderId="8" xfId="0" applyFont="1" applyBorder="1" applyAlignment="1">
      <alignment horizontal="center" vertical="center" wrapText="1"/>
    </xf>
    <xf numFmtId="0" fontId="6" fillId="0" borderId="8" xfId="0" applyFont="1" applyBorder="1"/>
    <xf numFmtId="0" fontId="4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9" fontId="0" fillId="2" borderId="0" xfId="0" applyNumberFormat="1" applyFill="1" applyAlignment="1">
      <alignment horizontal="center" vertical="center"/>
    </xf>
    <xf numFmtId="0" fontId="0" fillId="2" borderId="0" xfId="0" applyFill="1"/>
    <xf numFmtId="0" fontId="7" fillId="0" borderId="0" xfId="0" applyFont="1"/>
    <xf numFmtId="0" fontId="0" fillId="4" borderId="0" xfId="0" applyFill="1"/>
    <xf numFmtId="0" fontId="9" fillId="3" borderId="11" xfId="0" applyFont="1" applyFill="1" applyBorder="1" applyAlignment="1" applyProtection="1">
      <alignment horizontal="center" vertical="center" wrapText="1"/>
      <protection locked="0"/>
    </xf>
    <xf numFmtId="0" fontId="9" fillId="3" borderId="12" xfId="0" applyFont="1" applyFill="1" applyBorder="1" applyAlignment="1" applyProtection="1">
      <alignment horizontal="center" vertical="center"/>
      <protection locked="0"/>
    </xf>
    <xf numFmtId="0" fontId="10" fillId="4" borderId="11" xfId="0" applyFont="1" applyFill="1" applyBorder="1" applyAlignment="1">
      <alignment horizontal="center" vertical="center"/>
    </xf>
    <xf numFmtId="9" fontId="10" fillId="4" borderId="11" xfId="0" applyNumberFormat="1" applyFont="1" applyFill="1" applyBorder="1" applyAlignment="1">
      <alignment horizontal="center" vertical="center"/>
    </xf>
    <xf numFmtId="164" fontId="11" fillId="4" borderId="13" xfId="0" applyNumberFormat="1" applyFont="1" applyFill="1" applyBorder="1" applyAlignment="1">
      <alignment horizontal="center" vertical="center"/>
    </xf>
    <xf numFmtId="0" fontId="12" fillId="4" borderId="11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top" wrapText="1"/>
    </xf>
    <xf numFmtId="0" fontId="4" fillId="0" borderId="8" xfId="0" applyFont="1" applyBorder="1" applyAlignment="1">
      <alignment horizontal="justify" vertical="center" wrapText="1"/>
    </xf>
    <xf numFmtId="0" fontId="13" fillId="4" borderId="14" xfId="0" applyFont="1" applyFill="1" applyBorder="1" applyAlignment="1">
      <alignment horizontal="center" vertical="center"/>
    </xf>
    <xf numFmtId="0" fontId="14" fillId="4" borderId="0" xfId="0" applyFont="1" applyFill="1" applyAlignment="1">
      <alignment horizontal="center" vertical="top" wrapText="1"/>
    </xf>
    <xf numFmtId="0" fontId="14" fillId="4" borderId="5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97515-257D-488D-AB06-711E0CD5C2D0}">
  <dimension ref="A1:J60"/>
  <sheetViews>
    <sheetView topLeftCell="C1" workbookViewId="0">
      <selection activeCell="C13" sqref="C13:C14"/>
    </sheetView>
  </sheetViews>
  <sheetFormatPr defaultRowHeight="15" x14ac:dyDescent="0.25"/>
  <cols>
    <col min="1" max="1" width="17.140625" customWidth="1"/>
    <col min="2" max="2" width="56.7109375" customWidth="1"/>
    <col min="3" max="3" width="25.42578125" customWidth="1"/>
    <col min="4" max="4" width="40.5703125" customWidth="1"/>
    <col min="5" max="5" width="18" customWidth="1"/>
    <col min="6" max="6" width="17.140625" customWidth="1"/>
    <col min="7" max="7" width="10.5703125" customWidth="1"/>
    <col min="9" max="9" width="93.42578125" customWidth="1"/>
    <col min="10" max="10" width="14.28515625" customWidth="1"/>
  </cols>
  <sheetData>
    <row r="1" spans="1:10" ht="16.5" customHeight="1" x14ac:dyDescent="0.25">
      <c r="A1" s="11" t="s">
        <v>0</v>
      </c>
      <c r="B1" s="11"/>
      <c r="C1" s="11"/>
    </row>
    <row r="2" spans="1:10" ht="29.25" customHeight="1" thickBot="1" x14ac:dyDescent="0.3">
      <c r="B2" s="3" t="s">
        <v>11</v>
      </c>
      <c r="C2" s="3" t="s">
        <v>12</v>
      </c>
      <c r="D2" s="10" t="s">
        <v>18</v>
      </c>
    </row>
    <row r="3" spans="1:10" ht="35.25" thickBot="1" x14ac:dyDescent="0.3">
      <c r="A3" s="9" t="s">
        <v>17</v>
      </c>
      <c r="B3" s="1" t="s">
        <v>1</v>
      </c>
      <c r="C3" s="48">
        <v>10.53</v>
      </c>
      <c r="D3" s="12">
        <v>0.19</v>
      </c>
      <c r="I3" s="1" t="s">
        <v>1</v>
      </c>
      <c r="J3" s="48">
        <v>10.53</v>
      </c>
    </row>
    <row r="4" spans="1:10" ht="35.25" thickBot="1" x14ac:dyDescent="0.3">
      <c r="A4" s="9" t="s">
        <v>17</v>
      </c>
      <c r="B4" s="1" t="s">
        <v>2</v>
      </c>
      <c r="C4" s="49">
        <v>11.71</v>
      </c>
      <c r="D4" s="12">
        <v>0.19</v>
      </c>
      <c r="I4" s="1" t="s">
        <v>2</v>
      </c>
      <c r="J4" s="49">
        <v>11.71</v>
      </c>
    </row>
    <row r="5" spans="1:10" ht="38.25" thickBot="1" x14ac:dyDescent="0.3">
      <c r="A5" s="9" t="s">
        <v>17</v>
      </c>
      <c r="B5" s="1" t="s">
        <v>3</v>
      </c>
      <c r="C5" s="49">
        <v>22.25</v>
      </c>
      <c r="D5" s="12">
        <v>0.19</v>
      </c>
      <c r="I5" s="1" t="s">
        <v>3</v>
      </c>
      <c r="J5" s="49">
        <v>22.25</v>
      </c>
    </row>
    <row r="6" spans="1:10" ht="38.25" thickBot="1" x14ac:dyDescent="0.3">
      <c r="A6" s="9" t="s">
        <v>17</v>
      </c>
      <c r="B6" s="1" t="s">
        <v>4</v>
      </c>
      <c r="C6" s="49">
        <v>85.49</v>
      </c>
      <c r="D6" s="12">
        <v>0.19</v>
      </c>
      <c r="I6" s="1" t="s">
        <v>4</v>
      </c>
      <c r="J6" s="49">
        <v>85.49</v>
      </c>
    </row>
    <row r="7" spans="1:10" ht="38.25" thickBot="1" x14ac:dyDescent="0.3">
      <c r="A7" s="9" t="s">
        <v>17</v>
      </c>
      <c r="B7" s="1" t="s">
        <v>5</v>
      </c>
      <c r="C7" s="49">
        <v>170.99</v>
      </c>
      <c r="D7" s="12">
        <v>0.19</v>
      </c>
      <c r="I7" s="1" t="s">
        <v>5</v>
      </c>
      <c r="J7" s="49">
        <v>170.99</v>
      </c>
    </row>
    <row r="8" spans="1:10" ht="19.5" thickBot="1" x14ac:dyDescent="0.3">
      <c r="A8" s="9" t="s">
        <v>17</v>
      </c>
      <c r="B8" s="1" t="s">
        <v>6</v>
      </c>
      <c r="C8" s="49">
        <v>344.31</v>
      </c>
      <c r="D8" s="12">
        <v>0.19</v>
      </c>
      <c r="I8" s="1" t="s">
        <v>6</v>
      </c>
      <c r="J8" s="49">
        <v>344.31</v>
      </c>
    </row>
    <row r="9" spans="1:10" ht="16.5" thickBot="1" x14ac:dyDescent="0.3">
      <c r="A9" s="9" t="s">
        <v>17</v>
      </c>
      <c r="B9" s="1" t="s">
        <v>7</v>
      </c>
      <c r="C9" s="49">
        <v>29.28</v>
      </c>
      <c r="D9" s="12">
        <v>0.19</v>
      </c>
      <c r="I9" s="1" t="s">
        <v>7</v>
      </c>
      <c r="J9" s="49">
        <v>29.28</v>
      </c>
    </row>
    <row r="10" spans="1:10" ht="32.25" thickBot="1" x14ac:dyDescent="0.3">
      <c r="A10" s="9" t="s">
        <v>17</v>
      </c>
      <c r="B10" s="1" t="s">
        <v>8</v>
      </c>
      <c r="C10" s="49">
        <v>36.31</v>
      </c>
      <c r="D10" s="12">
        <v>0.19</v>
      </c>
      <c r="I10" s="1" t="s">
        <v>8</v>
      </c>
      <c r="J10" s="49">
        <v>36.31</v>
      </c>
    </row>
    <row r="11" spans="1:10" ht="16.5" thickBot="1" x14ac:dyDescent="0.3">
      <c r="A11" s="9" t="s">
        <v>17</v>
      </c>
      <c r="B11" s="1" t="s">
        <v>9</v>
      </c>
      <c r="C11" s="49">
        <v>22.25</v>
      </c>
      <c r="D11" s="12">
        <v>0.19</v>
      </c>
      <c r="I11" s="1" t="s">
        <v>9</v>
      </c>
      <c r="J11" s="49">
        <v>22.25</v>
      </c>
    </row>
    <row r="12" spans="1:10" ht="19.5" thickBot="1" x14ac:dyDescent="0.3">
      <c r="B12" s="8" t="s">
        <v>16</v>
      </c>
      <c r="D12" s="13"/>
      <c r="I12" s="4" t="s">
        <v>13</v>
      </c>
      <c r="J12" s="5">
        <v>5.85</v>
      </c>
    </row>
    <row r="13" spans="1:10" ht="19.5" thickBot="1" x14ac:dyDescent="0.3">
      <c r="A13" s="9" t="s">
        <v>17</v>
      </c>
      <c r="B13" s="4" t="s">
        <v>13</v>
      </c>
      <c r="C13" s="5">
        <v>5.85</v>
      </c>
      <c r="D13" s="12">
        <v>0.19</v>
      </c>
      <c r="I13" s="6" t="s">
        <v>14</v>
      </c>
      <c r="J13" s="2">
        <v>8.1999999999999993</v>
      </c>
    </row>
    <row r="14" spans="1:10" ht="19.5" thickBot="1" x14ac:dyDescent="0.3">
      <c r="A14" s="9" t="s">
        <v>17</v>
      </c>
      <c r="B14" s="6" t="s">
        <v>14</v>
      </c>
      <c r="C14" s="2">
        <v>8.1999999999999993</v>
      </c>
      <c r="D14" s="12">
        <v>0.19</v>
      </c>
      <c r="I14" s="7" t="s">
        <v>15</v>
      </c>
      <c r="J14" s="2">
        <v>120</v>
      </c>
    </row>
    <row r="15" spans="1:10" ht="16.5" thickBot="1" x14ac:dyDescent="0.3">
      <c r="A15" s="9" t="s">
        <v>17</v>
      </c>
      <c r="B15" s="7" t="s">
        <v>15</v>
      </c>
      <c r="C15" s="2">
        <v>120</v>
      </c>
      <c r="D15" s="12">
        <v>0.19</v>
      </c>
    </row>
    <row r="16" spans="1:10" ht="15.75" thickTop="1" x14ac:dyDescent="0.25"/>
    <row r="18" spans="1:9" ht="31.5" customHeight="1" x14ac:dyDescent="0.25">
      <c r="A18" s="15"/>
      <c r="B18" s="44"/>
      <c r="C18" s="44"/>
      <c r="D18" s="44"/>
      <c r="E18" s="37" t="s">
        <v>20</v>
      </c>
      <c r="F18" s="37"/>
    </row>
    <row r="19" spans="1:9" ht="15.75" x14ac:dyDescent="0.25">
      <c r="A19" s="15"/>
      <c r="B19" s="37"/>
      <c r="C19" s="37"/>
      <c r="D19" s="37"/>
      <c r="E19" s="37" t="s">
        <v>21</v>
      </c>
      <c r="F19" s="37"/>
    </row>
    <row r="20" spans="1:9" ht="15.75" x14ac:dyDescent="0.25">
      <c r="A20" s="15"/>
      <c r="B20" s="37" t="s">
        <v>19</v>
      </c>
      <c r="C20" s="37"/>
      <c r="D20" s="37"/>
      <c r="E20" s="37" t="s">
        <v>22</v>
      </c>
      <c r="F20" s="37"/>
    </row>
    <row r="21" spans="1:9" ht="60" x14ac:dyDescent="0.25">
      <c r="A21" s="15"/>
      <c r="B21" s="43"/>
      <c r="C21" s="43"/>
      <c r="D21" s="43"/>
      <c r="E21" s="16" t="s">
        <v>23</v>
      </c>
      <c r="F21" s="16" t="s">
        <v>24</v>
      </c>
      <c r="G21" s="10" t="s">
        <v>32</v>
      </c>
      <c r="I21" t="s">
        <v>43</v>
      </c>
    </row>
    <row r="22" spans="1:9" ht="15.75" x14ac:dyDescent="0.25">
      <c r="A22" s="17" t="s">
        <v>31</v>
      </c>
      <c r="B22" s="22" t="s">
        <v>25</v>
      </c>
      <c r="C22" s="38" t="s">
        <v>26</v>
      </c>
      <c r="D22" s="39"/>
      <c r="E22" s="18"/>
      <c r="F22" s="18"/>
      <c r="G22" s="12"/>
    </row>
    <row r="23" spans="1:9" ht="15.75" x14ac:dyDescent="0.25">
      <c r="A23" s="17" t="s">
        <v>31</v>
      </c>
      <c r="B23" s="24">
        <v>1</v>
      </c>
      <c r="C23" s="42" t="s">
        <v>33</v>
      </c>
      <c r="D23" s="42"/>
      <c r="E23" s="25">
        <v>0</v>
      </c>
      <c r="F23" s="25">
        <v>155</v>
      </c>
      <c r="G23" s="26">
        <v>0.19</v>
      </c>
      <c r="H23" s="27">
        <f>E23</f>
        <v>0</v>
      </c>
      <c r="I23" t="str">
        <f>CONCATENATE("vehicule cu doua axe și cu ",C23)</f>
        <v>vehicule cu doua axe și cu Masa de cel puțin 12 tone, dar mai mică de 13 tone, suspensie penumatica</v>
      </c>
    </row>
    <row r="24" spans="1:9" ht="15.75" customHeight="1" x14ac:dyDescent="0.25">
      <c r="A24" s="17"/>
      <c r="B24" s="24"/>
      <c r="C24" s="42" t="s">
        <v>34</v>
      </c>
      <c r="D24" s="42"/>
      <c r="E24" s="25"/>
      <c r="F24" s="25"/>
      <c r="G24" s="26">
        <v>0.19</v>
      </c>
      <c r="H24" s="27">
        <f>F23</f>
        <v>155</v>
      </c>
      <c r="I24" t="str">
        <f t="shared" ref="I24:I60" si="0">CONCATENATE("vehicule cu doua axe și cu ",C24)</f>
        <v>vehicule cu doua axe și cu Masa de cel puțin 12 tone, dar mai mică de 13 tone, alt tip de suspensie</v>
      </c>
    </row>
    <row r="25" spans="1:9" ht="15.75" x14ac:dyDescent="0.25">
      <c r="A25" s="17" t="s">
        <v>31</v>
      </c>
      <c r="B25" s="21">
        <v>2</v>
      </c>
      <c r="C25" s="37" t="s">
        <v>35</v>
      </c>
      <c r="D25" s="37"/>
      <c r="E25" s="19">
        <v>155</v>
      </c>
      <c r="F25" s="19">
        <v>429</v>
      </c>
      <c r="G25" s="12">
        <v>0.19</v>
      </c>
      <c r="H25">
        <f>E25</f>
        <v>155</v>
      </c>
      <c r="I25" t="str">
        <f t="shared" si="0"/>
        <v>vehicule cu doua axe și cu Masa de cel puțin 13 tone, dar mai mică de 14 tone, suspensie penumatica</v>
      </c>
    </row>
    <row r="26" spans="1:9" ht="15.75" x14ac:dyDescent="0.25">
      <c r="A26" s="17"/>
      <c r="B26" s="21"/>
      <c r="C26" s="37" t="s">
        <v>39</v>
      </c>
      <c r="D26" s="37"/>
      <c r="E26" s="19"/>
      <c r="F26" s="19"/>
      <c r="G26" s="12">
        <v>0.19</v>
      </c>
      <c r="H26">
        <f>F25</f>
        <v>429</v>
      </c>
      <c r="I26" t="str">
        <f t="shared" si="0"/>
        <v>vehicule cu doua axe și cu Masa de cel puțin 13 tone, dar mai mică de 14 tone, alt tip de suspensie</v>
      </c>
    </row>
    <row r="27" spans="1:9" ht="15.75" x14ac:dyDescent="0.25">
      <c r="A27" s="17" t="s">
        <v>31</v>
      </c>
      <c r="B27" s="21">
        <v>3</v>
      </c>
      <c r="C27" s="37" t="s">
        <v>36</v>
      </c>
      <c r="D27" s="37"/>
      <c r="E27" s="19">
        <v>429</v>
      </c>
      <c r="F27" s="19">
        <v>603</v>
      </c>
      <c r="G27" s="12">
        <v>0.19</v>
      </c>
      <c r="H27">
        <v>429</v>
      </c>
      <c r="I27" t="str">
        <f t="shared" si="0"/>
        <v>vehicule cu doua axe și cu Masa de cel puțin 14 tone, dar mai mică de 15 tone, suspensie penumatica</v>
      </c>
    </row>
    <row r="28" spans="1:9" ht="15.75" x14ac:dyDescent="0.25">
      <c r="A28" s="17"/>
      <c r="B28" s="21"/>
      <c r="C28" s="37" t="s">
        <v>40</v>
      </c>
      <c r="D28" s="37"/>
      <c r="E28" s="19"/>
      <c r="F28" s="19"/>
      <c r="G28" s="12"/>
      <c r="H28">
        <v>603</v>
      </c>
      <c r="I28" t="str">
        <f t="shared" si="0"/>
        <v>vehicule cu doua axe și cu Masa de cel puțin 14 tone, dar mai mică de 15 tone, alt tip de suspensie</v>
      </c>
    </row>
    <row r="29" spans="1:9" ht="15.75" x14ac:dyDescent="0.25">
      <c r="A29" s="17" t="s">
        <v>31</v>
      </c>
      <c r="B29" s="21">
        <v>4</v>
      </c>
      <c r="C29" s="37" t="s">
        <v>37</v>
      </c>
      <c r="D29" s="37"/>
      <c r="E29" s="19">
        <v>603</v>
      </c>
      <c r="F29" s="20">
        <v>1365</v>
      </c>
      <c r="G29" s="12">
        <v>0.19</v>
      </c>
      <c r="H29">
        <v>603</v>
      </c>
      <c r="I29" t="str">
        <f t="shared" si="0"/>
        <v>vehicule cu doua axe și cu Masa de cel puțin 15 tone, dar mai mică de 18 tone, suspensie penumatica</v>
      </c>
    </row>
    <row r="30" spans="1:9" ht="15.75" x14ac:dyDescent="0.25">
      <c r="A30" s="17"/>
      <c r="B30" s="21"/>
      <c r="C30" s="37" t="s">
        <v>41</v>
      </c>
      <c r="D30" s="37"/>
      <c r="E30" s="19"/>
      <c r="F30" s="20"/>
      <c r="G30" s="12"/>
      <c r="H30">
        <v>1365</v>
      </c>
      <c r="I30" t="str">
        <f t="shared" si="0"/>
        <v>vehicule cu doua axe și cu Masa de cel puțin 15 tone, dar mai mică de 18 tone, alt tip de suspensie</v>
      </c>
    </row>
    <row r="31" spans="1:9" ht="15.75" x14ac:dyDescent="0.25">
      <c r="A31" s="17" t="s">
        <v>31</v>
      </c>
      <c r="B31" s="21">
        <v>5</v>
      </c>
      <c r="C31" s="37" t="s">
        <v>38</v>
      </c>
      <c r="D31" s="37"/>
      <c r="E31" s="19">
        <v>603</v>
      </c>
      <c r="F31" s="20">
        <v>1365</v>
      </c>
      <c r="G31" s="12">
        <v>0.19</v>
      </c>
      <c r="H31">
        <v>603</v>
      </c>
      <c r="I31" t="str">
        <f t="shared" si="0"/>
        <v>vehicule cu doua axe și cu Masa de cel puțin 18 tone, suspensie penumatica</v>
      </c>
    </row>
    <row r="32" spans="1:9" ht="15.75" x14ac:dyDescent="0.25">
      <c r="A32" s="17"/>
      <c r="B32" s="21"/>
      <c r="C32" s="37" t="s">
        <v>42</v>
      </c>
      <c r="D32" s="37"/>
      <c r="E32" s="19"/>
      <c r="F32" s="20"/>
      <c r="G32" s="12"/>
      <c r="H32">
        <v>1365</v>
      </c>
      <c r="I32" t="str">
        <f t="shared" si="0"/>
        <v>vehicule cu doua axe și cu Masa de cel puțin 18 tone, alt tip de suspensie</v>
      </c>
    </row>
    <row r="33" spans="1:9" ht="15.75" x14ac:dyDescent="0.25">
      <c r="A33" s="15"/>
      <c r="B33" s="22" t="s">
        <v>27</v>
      </c>
      <c r="C33" s="40" t="s">
        <v>28</v>
      </c>
      <c r="D33" s="41"/>
      <c r="E33" s="23"/>
      <c r="F33" s="23"/>
      <c r="G33" s="12"/>
    </row>
    <row r="34" spans="1:9" ht="15.75" x14ac:dyDescent="0.25">
      <c r="A34" s="17" t="s">
        <v>31</v>
      </c>
      <c r="B34" s="21">
        <v>1</v>
      </c>
      <c r="C34" s="37" t="s">
        <v>44</v>
      </c>
      <c r="D34" s="37"/>
      <c r="E34" s="19">
        <v>155</v>
      </c>
      <c r="F34" s="19">
        <v>269</v>
      </c>
      <c r="G34" s="12">
        <v>0.19</v>
      </c>
      <c r="H34">
        <f>E34</f>
        <v>155</v>
      </c>
      <c r="I34" t="str">
        <f t="shared" si="0"/>
        <v>vehicule cu doua axe și cu Masa de cel puțin 15 tone, dar mai mică de 17 tone suspensie penumatica</v>
      </c>
    </row>
    <row r="35" spans="1:9" ht="15.75" x14ac:dyDescent="0.25">
      <c r="A35" s="17"/>
      <c r="B35" s="21"/>
      <c r="C35" s="37" t="s">
        <v>51</v>
      </c>
      <c r="D35" s="37"/>
      <c r="E35" s="19"/>
      <c r="F35" s="19"/>
      <c r="G35" s="12"/>
      <c r="H35">
        <f>F34</f>
        <v>269</v>
      </c>
      <c r="I35" t="str">
        <f t="shared" si="0"/>
        <v>vehicule cu doua axe și cu Masa de cel puțin 15 tone, dar mai mică de 17 tone  alt tip de suspensie</v>
      </c>
    </row>
    <row r="36" spans="1:9" ht="15.75" x14ac:dyDescent="0.25">
      <c r="A36" s="17" t="s">
        <v>31</v>
      </c>
      <c r="B36" s="21">
        <v>2</v>
      </c>
      <c r="C36" s="37" t="s">
        <v>45</v>
      </c>
      <c r="D36" s="37"/>
      <c r="E36" s="19">
        <v>269</v>
      </c>
      <c r="F36" s="19">
        <v>552</v>
      </c>
      <c r="G36" s="12">
        <v>0.19</v>
      </c>
      <c r="H36">
        <f>E36</f>
        <v>269</v>
      </c>
      <c r="I36" t="str">
        <f t="shared" si="0"/>
        <v>vehicule cu doua axe și cu Masa de cel puțin 17 tone, dar mai mică de 19 tone suspensie penumatica</v>
      </c>
    </row>
    <row r="37" spans="1:9" ht="15.75" x14ac:dyDescent="0.25">
      <c r="A37" s="17"/>
      <c r="B37" s="21"/>
      <c r="C37" s="37" t="s">
        <v>52</v>
      </c>
      <c r="D37" s="37"/>
      <c r="E37" s="19"/>
      <c r="F37" s="19"/>
      <c r="G37" s="12"/>
      <c r="H37">
        <f>F36</f>
        <v>552</v>
      </c>
      <c r="I37" t="str">
        <f t="shared" si="0"/>
        <v>vehicule cu doua axe și cu Masa de cel puțin 17 tone, dar mai mică de 19 tone  alt tip de suspensie</v>
      </c>
    </row>
    <row r="38" spans="1:9" ht="15.75" x14ac:dyDescent="0.25">
      <c r="A38" s="17" t="s">
        <v>31</v>
      </c>
      <c r="B38" s="21">
        <v>3</v>
      </c>
      <c r="C38" s="37" t="s">
        <v>46</v>
      </c>
      <c r="D38" s="37"/>
      <c r="E38" s="19">
        <v>552</v>
      </c>
      <c r="F38" s="19">
        <v>717</v>
      </c>
      <c r="G38" s="12">
        <v>0.19</v>
      </c>
      <c r="H38">
        <f>E38</f>
        <v>552</v>
      </c>
      <c r="I38" t="str">
        <f t="shared" si="0"/>
        <v>vehicule cu doua axe și cu Masa de cel puțin 19 tone, dar mai mică de 21 tone suspensie penumatica</v>
      </c>
    </row>
    <row r="39" spans="1:9" ht="15.75" x14ac:dyDescent="0.25">
      <c r="A39" s="17"/>
      <c r="B39" s="21"/>
      <c r="C39" s="37" t="s">
        <v>53</v>
      </c>
      <c r="D39" s="37"/>
      <c r="E39" s="19"/>
      <c r="F39" s="19"/>
      <c r="G39" s="12"/>
      <c r="H39">
        <f>F38</f>
        <v>717</v>
      </c>
      <c r="I39" t="str">
        <f t="shared" si="0"/>
        <v>vehicule cu doua axe și cu Masa de cel puțin 19 tone, dar mai mică de 21 tone  alt tip de suspensie</v>
      </c>
    </row>
    <row r="40" spans="1:9" ht="15.75" x14ac:dyDescent="0.25">
      <c r="A40" s="17" t="s">
        <v>31</v>
      </c>
      <c r="B40" s="21">
        <v>4</v>
      </c>
      <c r="C40" s="37" t="s">
        <v>47</v>
      </c>
      <c r="D40" s="37"/>
      <c r="E40" s="19">
        <v>717</v>
      </c>
      <c r="F40" s="20">
        <v>1107</v>
      </c>
      <c r="G40" s="12">
        <v>0.19</v>
      </c>
      <c r="H40">
        <f>E40</f>
        <v>717</v>
      </c>
      <c r="I40" t="str">
        <f t="shared" si="0"/>
        <v>vehicule cu doua axe și cu Masa de cel puțin 21 tone, dar mai mică de 23 tone suspensie penumatica</v>
      </c>
    </row>
    <row r="41" spans="1:9" ht="15.75" x14ac:dyDescent="0.25">
      <c r="A41" s="17"/>
      <c r="B41" s="21"/>
      <c r="C41" s="37" t="s">
        <v>54</v>
      </c>
      <c r="D41" s="37"/>
      <c r="E41" s="19"/>
      <c r="F41" s="20"/>
      <c r="G41" s="12"/>
      <c r="H41" s="14">
        <f>F40</f>
        <v>1107</v>
      </c>
      <c r="I41" t="str">
        <f t="shared" si="0"/>
        <v>vehicule cu doua axe și cu Masa de cel puțin 21 tone, dar mai mică de 23 tone  alt tip de suspensie</v>
      </c>
    </row>
    <row r="42" spans="1:9" ht="15.75" x14ac:dyDescent="0.25">
      <c r="A42" s="17" t="s">
        <v>31</v>
      </c>
      <c r="B42" s="21">
        <v>5</v>
      </c>
      <c r="C42" s="37" t="s">
        <v>48</v>
      </c>
      <c r="D42" s="37"/>
      <c r="E42" s="20">
        <v>1107</v>
      </c>
      <c r="F42" s="20">
        <v>1719</v>
      </c>
      <c r="G42" s="12">
        <v>0.19</v>
      </c>
      <c r="H42" s="14">
        <f>E42</f>
        <v>1107</v>
      </c>
      <c r="I42" t="str">
        <f t="shared" si="0"/>
        <v>vehicule cu doua axe și cu Masa de cel puțin 23 tone, dar mai mică de 25 tone suspensie penumatica</v>
      </c>
    </row>
    <row r="43" spans="1:9" ht="15.75" x14ac:dyDescent="0.25">
      <c r="A43" s="17"/>
      <c r="B43" s="21"/>
      <c r="C43" s="37" t="s">
        <v>55</v>
      </c>
      <c r="D43" s="37"/>
      <c r="E43" s="20"/>
      <c r="F43" s="20"/>
      <c r="G43" s="12"/>
      <c r="H43" s="14">
        <f>F42</f>
        <v>1719</v>
      </c>
      <c r="I43" t="str">
        <f t="shared" si="0"/>
        <v>vehicule cu doua axe și cu Masa de cel puțin 23 tone, dar mai mică de 25 tone  alt tip de suspensie</v>
      </c>
    </row>
    <row r="44" spans="1:9" ht="15.75" x14ac:dyDescent="0.25">
      <c r="A44" s="17" t="s">
        <v>31</v>
      </c>
      <c r="B44" s="21">
        <v>6</v>
      </c>
      <c r="C44" s="37" t="s">
        <v>49</v>
      </c>
      <c r="D44" s="37"/>
      <c r="E44" s="20">
        <v>1107</v>
      </c>
      <c r="F44" s="20">
        <v>1719</v>
      </c>
      <c r="G44" s="12">
        <v>0.19</v>
      </c>
      <c r="H44" s="14">
        <f>E44</f>
        <v>1107</v>
      </c>
      <c r="I44" t="str">
        <f t="shared" si="0"/>
        <v>vehicule cu doua axe și cu Masa de cel puțin 25 tone, dar mai mică de 26 tone suspensie penumatica</v>
      </c>
    </row>
    <row r="45" spans="1:9" ht="15.75" x14ac:dyDescent="0.25">
      <c r="A45" s="17"/>
      <c r="B45" s="21"/>
      <c r="C45" s="37" t="s">
        <v>56</v>
      </c>
      <c r="D45" s="37"/>
      <c r="E45" s="20"/>
      <c r="F45" s="20"/>
      <c r="G45" s="12"/>
      <c r="H45" s="14">
        <f>F44</f>
        <v>1719</v>
      </c>
      <c r="I45" t="str">
        <f t="shared" si="0"/>
        <v>vehicule cu doua axe și cu Masa de cel puțin 25 tone, dar mai mică de 26 tone  alt tip de suspensie</v>
      </c>
    </row>
    <row r="46" spans="1:9" ht="15.75" x14ac:dyDescent="0.25">
      <c r="A46" s="17" t="s">
        <v>31</v>
      </c>
      <c r="B46" s="21">
        <v>7</v>
      </c>
      <c r="C46" s="37" t="s">
        <v>50</v>
      </c>
      <c r="D46" s="37"/>
      <c r="E46" s="20">
        <v>1107</v>
      </c>
      <c r="F46" s="20">
        <v>1719</v>
      </c>
      <c r="G46" s="12">
        <v>0.19</v>
      </c>
      <c r="H46" s="14">
        <f>E46</f>
        <v>1107</v>
      </c>
      <c r="I46" t="str">
        <f t="shared" si="0"/>
        <v>vehicule cu doua axe și cu Masa de cel puțin 26 tone suspensie penumatica</v>
      </c>
    </row>
    <row r="47" spans="1:9" ht="15.75" x14ac:dyDescent="0.25">
      <c r="A47" s="17"/>
      <c r="B47" s="21"/>
      <c r="C47" s="37" t="s">
        <v>57</v>
      </c>
      <c r="D47" s="37"/>
      <c r="E47" s="20"/>
      <c r="F47" s="20"/>
      <c r="G47" s="12"/>
      <c r="H47" s="14">
        <f>F46</f>
        <v>1719</v>
      </c>
      <c r="I47" t="str">
        <f t="shared" si="0"/>
        <v>vehicule cu doua axe și cu Masa de cel puțin 26 tone  alt tip de suspensie</v>
      </c>
    </row>
    <row r="48" spans="1:9" ht="15.75" customHeight="1" x14ac:dyDescent="0.25">
      <c r="A48" s="15"/>
      <c r="B48" s="22" t="s">
        <v>29</v>
      </c>
      <c r="C48" s="40" t="s">
        <v>30</v>
      </c>
      <c r="D48" s="41"/>
      <c r="E48" s="23"/>
      <c r="F48" s="23"/>
    </row>
    <row r="49" spans="1:9" ht="15.75" x14ac:dyDescent="0.25">
      <c r="A49" s="17" t="s">
        <v>31</v>
      </c>
      <c r="B49" s="21">
        <v>1</v>
      </c>
      <c r="C49" s="37" t="s">
        <v>48</v>
      </c>
      <c r="D49" s="37"/>
      <c r="E49" s="19">
        <v>717</v>
      </c>
      <c r="F49" s="19">
        <v>728</v>
      </c>
      <c r="G49" s="12">
        <v>0.19</v>
      </c>
      <c r="H49">
        <f>E49</f>
        <v>717</v>
      </c>
      <c r="I49" t="str">
        <f t="shared" si="0"/>
        <v>vehicule cu doua axe și cu Masa de cel puțin 23 tone, dar mai mică de 25 tone suspensie penumatica</v>
      </c>
    </row>
    <row r="50" spans="1:9" ht="15.75" x14ac:dyDescent="0.25">
      <c r="A50" s="17"/>
      <c r="B50" s="21"/>
      <c r="C50" s="37" t="s">
        <v>62</v>
      </c>
      <c r="D50" s="37"/>
      <c r="E50" s="19"/>
      <c r="F50" s="19"/>
      <c r="G50" s="12"/>
      <c r="H50">
        <f>F49</f>
        <v>728</v>
      </c>
      <c r="I50" t="str">
        <f t="shared" si="0"/>
        <v>vehicule cu doua axe și cu Masa de cel puțin 23 tone, dar mai mică de 25 tone alt tip de suspensie</v>
      </c>
    </row>
    <row r="51" spans="1:9" ht="15.75" x14ac:dyDescent="0.25">
      <c r="A51" s="17" t="s">
        <v>31</v>
      </c>
      <c r="B51" s="21">
        <v>2</v>
      </c>
      <c r="C51" s="37" t="s">
        <v>58</v>
      </c>
      <c r="D51" s="37"/>
      <c r="E51" s="19">
        <v>728</v>
      </c>
      <c r="F51" s="19">
        <v>1136</v>
      </c>
      <c r="G51" s="12">
        <v>0.19</v>
      </c>
      <c r="H51">
        <f>E51</f>
        <v>728</v>
      </c>
      <c r="I51" t="str">
        <f t="shared" si="0"/>
        <v>vehicule cu doua axe și cu Masa de cel puțin 25 tone, dar mai mică de 27 tone suspensie penumatica</v>
      </c>
    </row>
    <row r="52" spans="1:9" ht="15.75" x14ac:dyDescent="0.25">
      <c r="A52" s="17"/>
      <c r="B52" s="21"/>
      <c r="C52" s="37" t="s">
        <v>63</v>
      </c>
      <c r="D52" s="37"/>
      <c r="E52" s="19"/>
      <c r="F52" s="19"/>
      <c r="G52" s="12"/>
      <c r="H52">
        <f>F51</f>
        <v>1136</v>
      </c>
      <c r="I52" t="str">
        <f t="shared" si="0"/>
        <v>vehicule cu doua axe și cu Masa de cel puțin 25 tone, dar mai mică de 27 tone alt tip de suspensie</v>
      </c>
    </row>
    <row r="53" spans="1:9" ht="15.75" x14ac:dyDescent="0.25">
      <c r="A53" s="17" t="s">
        <v>31</v>
      </c>
      <c r="B53" s="21">
        <v>3</v>
      </c>
      <c r="C53" s="37" t="s">
        <v>59</v>
      </c>
      <c r="D53" s="37"/>
      <c r="E53" s="19">
        <v>1136</v>
      </c>
      <c r="F53" s="19">
        <v>1804</v>
      </c>
      <c r="G53" s="12">
        <v>0.19</v>
      </c>
      <c r="H53">
        <f>E53</f>
        <v>1136</v>
      </c>
      <c r="I53" t="str">
        <f t="shared" si="0"/>
        <v>vehicule cu doua axe și cu Masa de cel puțin 27 tone, dar mai mică de 29 tone suspensie penumatica</v>
      </c>
    </row>
    <row r="54" spans="1:9" ht="15.75" x14ac:dyDescent="0.25">
      <c r="A54" s="17"/>
      <c r="B54" s="21"/>
      <c r="C54" s="37" t="s">
        <v>64</v>
      </c>
      <c r="D54" s="37"/>
      <c r="E54" s="19"/>
      <c r="F54" s="19"/>
      <c r="G54" s="12"/>
      <c r="H54">
        <f>F53</f>
        <v>1804</v>
      </c>
      <c r="I54" t="str">
        <f t="shared" si="0"/>
        <v>vehicule cu doua axe și cu Masa de cel puțin 27 tone, dar mai mică de 29 tone alt tip de suspensie</v>
      </c>
    </row>
    <row r="55" spans="1:9" ht="15.75" x14ac:dyDescent="0.25">
      <c r="A55" s="17" t="s">
        <v>31</v>
      </c>
      <c r="B55" s="21">
        <v>4</v>
      </c>
      <c r="C55" s="37" t="s">
        <v>60</v>
      </c>
      <c r="D55" s="37"/>
      <c r="E55" s="19">
        <v>1804</v>
      </c>
      <c r="F55" s="19">
        <v>2676</v>
      </c>
      <c r="G55" s="12">
        <v>0.19</v>
      </c>
      <c r="H55">
        <f>E55</f>
        <v>1804</v>
      </c>
      <c r="I55" t="str">
        <f t="shared" si="0"/>
        <v>vehicule cu doua axe și cu Masa de cel puțin 29 tone, dar mai mică de 31 tone suspensie penumatica</v>
      </c>
    </row>
    <row r="56" spans="1:9" ht="15.75" x14ac:dyDescent="0.25">
      <c r="A56" s="17"/>
      <c r="B56" s="21"/>
      <c r="C56" s="37" t="s">
        <v>65</v>
      </c>
      <c r="D56" s="37"/>
      <c r="E56" s="19"/>
      <c r="F56" s="19"/>
      <c r="G56" s="12"/>
      <c r="H56">
        <f>F55</f>
        <v>2676</v>
      </c>
      <c r="I56" t="str">
        <f t="shared" si="0"/>
        <v>vehicule cu doua axe și cu Masa de cel puțin 29 tone, dar mai mică de 31 tone alt tip de suspensie</v>
      </c>
    </row>
    <row r="57" spans="1:9" ht="15.75" x14ac:dyDescent="0.25">
      <c r="A57" s="17" t="s">
        <v>31</v>
      </c>
      <c r="B57" s="21">
        <v>5</v>
      </c>
      <c r="C57" s="37" t="s">
        <v>66</v>
      </c>
      <c r="D57" s="37"/>
      <c r="E57" s="19">
        <v>1804</v>
      </c>
      <c r="F57" s="19">
        <v>2676</v>
      </c>
      <c r="G57" s="12">
        <v>0.19</v>
      </c>
      <c r="H57">
        <f>E57</f>
        <v>1804</v>
      </c>
      <c r="I57" t="str">
        <f t="shared" si="0"/>
        <v>vehicule cu doua axe și cu Masa de cel puțin 31 tone, dar mai mică de 32 tone suspensie penumatica</v>
      </c>
    </row>
    <row r="58" spans="1:9" ht="15.75" x14ac:dyDescent="0.25">
      <c r="A58" s="17"/>
      <c r="B58" s="21"/>
      <c r="C58" s="37" t="s">
        <v>67</v>
      </c>
      <c r="D58" s="37"/>
      <c r="E58" s="19"/>
      <c r="F58" s="19"/>
      <c r="G58" s="12"/>
      <c r="H58">
        <f>F57</f>
        <v>2676</v>
      </c>
      <c r="I58" t="str">
        <f t="shared" si="0"/>
        <v>vehicule cu doua axe și cu Masa de cel puțin 31 tone, dar mai mică de 32 tone alt tip de suspensie</v>
      </c>
    </row>
    <row r="59" spans="1:9" ht="15.75" x14ac:dyDescent="0.25">
      <c r="A59" s="17" t="s">
        <v>31</v>
      </c>
      <c r="B59" s="21">
        <v>6</v>
      </c>
      <c r="C59" s="37" t="s">
        <v>61</v>
      </c>
      <c r="D59" s="37"/>
      <c r="E59" s="19">
        <v>1804</v>
      </c>
      <c r="F59" s="19">
        <v>2676</v>
      </c>
      <c r="G59" s="12">
        <v>0.19</v>
      </c>
      <c r="H59">
        <f>E59</f>
        <v>1804</v>
      </c>
      <c r="I59" t="str">
        <f t="shared" si="0"/>
        <v>vehicule cu doua axe și cu Masa de cel puțin 32 tone suspensie penumatica</v>
      </c>
    </row>
    <row r="60" spans="1:9" ht="15.75" x14ac:dyDescent="0.25">
      <c r="C60" s="37" t="s">
        <v>68</v>
      </c>
      <c r="D60" s="37"/>
      <c r="H60">
        <f>F59</f>
        <v>2676</v>
      </c>
      <c r="I60" t="str">
        <f t="shared" si="0"/>
        <v>vehicule cu doua axe și cu Masa de cel puțin 32 tone alt tip de suspensie</v>
      </c>
    </row>
  </sheetData>
  <mergeCells count="46">
    <mergeCell ref="B21:D21"/>
    <mergeCell ref="E18:F18"/>
    <mergeCell ref="E19:F19"/>
    <mergeCell ref="E20:F20"/>
    <mergeCell ref="B18:D18"/>
    <mergeCell ref="B19:D19"/>
    <mergeCell ref="B20:D20"/>
    <mergeCell ref="C49:D49"/>
    <mergeCell ref="C41:D41"/>
    <mergeCell ref="C43:D43"/>
    <mergeCell ref="C45:D45"/>
    <mergeCell ref="C23:D23"/>
    <mergeCell ref="C25:D25"/>
    <mergeCell ref="C27:D27"/>
    <mergeCell ref="C29:D29"/>
    <mergeCell ref="C31:D31"/>
    <mergeCell ref="C34:D34"/>
    <mergeCell ref="C36:D36"/>
    <mergeCell ref="C39:D39"/>
    <mergeCell ref="C22:D22"/>
    <mergeCell ref="C33:D33"/>
    <mergeCell ref="C48:D48"/>
    <mergeCell ref="C24:D24"/>
    <mergeCell ref="C26:D26"/>
    <mergeCell ref="C38:D38"/>
    <mergeCell ref="C40:D40"/>
    <mergeCell ref="C42:D42"/>
    <mergeCell ref="C44:D44"/>
    <mergeCell ref="C46:D46"/>
    <mergeCell ref="C47:D47"/>
    <mergeCell ref="C30:D30"/>
    <mergeCell ref="C28:D28"/>
    <mergeCell ref="C32:D32"/>
    <mergeCell ref="C35:D35"/>
    <mergeCell ref="C37:D37"/>
    <mergeCell ref="C58:D58"/>
    <mergeCell ref="C60:D60"/>
    <mergeCell ref="C50:D50"/>
    <mergeCell ref="C52:D52"/>
    <mergeCell ref="C54:D54"/>
    <mergeCell ref="C56:D56"/>
    <mergeCell ref="C51:D51"/>
    <mergeCell ref="C53:D53"/>
    <mergeCell ref="C55:D55"/>
    <mergeCell ref="C57:D57"/>
    <mergeCell ref="C59:D59"/>
  </mergeCells>
  <pageMargins left="0.7" right="0.7" top="0.75" bottom="0.75" header="0.3" footer="0.3"/>
  <pageSetup orientation="portrait" r:id="rId1"/>
  <ignoredErrors>
    <ignoredError sqref="H24:H25 H35:H47 H50:H5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ABCA1-7739-4EA7-9C1E-B817D89B0BD7}">
  <dimension ref="A1:I49"/>
  <sheetViews>
    <sheetView topLeftCell="C1" workbookViewId="0">
      <selection activeCell="I3" sqref="I3"/>
    </sheetView>
  </sheetViews>
  <sheetFormatPr defaultRowHeight="15" x14ac:dyDescent="0.25"/>
  <cols>
    <col min="1" max="1" width="0" hidden="1" customWidth="1"/>
    <col min="2" max="2" width="94.28515625" hidden="1" customWidth="1"/>
    <col min="3" max="3" width="94.28515625" customWidth="1"/>
    <col min="8" max="8" width="94.28515625" bestFit="1" customWidth="1"/>
  </cols>
  <sheetData>
    <row r="1" spans="1:9" x14ac:dyDescent="0.25">
      <c r="A1" t="s">
        <v>114</v>
      </c>
      <c r="B1" t="s">
        <v>110</v>
      </c>
      <c r="C1" t="s">
        <v>121</v>
      </c>
      <c r="D1" t="s">
        <v>10</v>
      </c>
    </row>
    <row r="2" spans="1:9" x14ac:dyDescent="0.25">
      <c r="A2">
        <v>1</v>
      </c>
      <c r="B2" t="s">
        <v>69</v>
      </c>
      <c r="C2" t="str">
        <f>CONCATENATE(A2," ",B2)</f>
        <v>1 Motociclete, tricicluri, cvadricicluri și autoturisme cu capacitatea cilindrică de până la 1.600 cm3 inclusiv</v>
      </c>
      <c r="D2">
        <v>10.02</v>
      </c>
      <c r="H2" t="s">
        <v>115</v>
      </c>
      <c r="I2" t="str">
        <f>VLOOKUP(D2,A:B,2,TRUE)</f>
        <v>Vehicule înregistrate cu capacitate cilindrică &lt; 4.800 cm3</v>
      </c>
    </row>
    <row r="3" spans="1:9" x14ac:dyDescent="0.25">
      <c r="A3">
        <v>2</v>
      </c>
      <c r="B3" t="s">
        <v>70</v>
      </c>
      <c r="C3" t="str">
        <f t="shared" ref="C3:C49" si="0">CONCATENATE(A3," ",B3)</f>
        <v>2 Motociclete, tricicluri și cvadricicluri cu capacitatea cilindrică de peste 1.600 cm3</v>
      </c>
      <c r="D3">
        <v>11.14</v>
      </c>
      <c r="H3" t="s">
        <v>116</v>
      </c>
      <c r="I3">
        <f t="shared" ref="I3:I14" si="1">VLOOKUP(H3,C:D,2,TRUE)</f>
        <v>2676</v>
      </c>
    </row>
    <row r="4" spans="1:9" x14ac:dyDescent="0.25">
      <c r="A4">
        <v>3</v>
      </c>
      <c r="B4" t="s">
        <v>71</v>
      </c>
      <c r="C4" t="str">
        <f t="shared" si="0"/>
        <v>3 Autoturisme cu capacitatea cilindrică între 1.601 cm3 și 2.000 cm3 inclusiv</v>
      </c>
      <c r="D4">
        <v>21.17</v>
      </c>
      <c r="H4" t="s">
        <v>117</v>
      </c>
      <c r="I4">
        <f t="shared" si="1"/>
        <v>1804</v>
      </c>
    </row>
    <row r="5" spans="1:9" x14ac:dyDescent="0.25">
      <c r="A5">
        <v>4</v>
      </c>
      <c r="B5" t="s">
        <v>72</v>
      </c>
      <c r="C5" t="str">
        <f t="shared" si="0"/>
        <v>4 Autoturisme cu capacitatea cilindrică între 2.001 cm3 și 2.600 cm3 inclusiv</v>
      </c>
      <c r="D5">
        <v>81.34</v>
      </c>
      <c r="H5" t="s">
        <v>118</v>
      </c>
      <c r="I5">
        <f t="shared" si="1"/>
        <v>2676</v>
      </c>
    </row>
    <row r="6" spans="1:9" x14ac:dyDescent="0.25">
      <c r="A6">
        <v>5</v>
      </c>
      <c r="B6" t="s">
        <v>73</v>
      </c>
      <c r="C6" t="str">
        <f t="shared" si="0"/>
        <v>5 Autoturisme cu capacitatea cilindrică între 2.601 cm3 și 3.000 cm3 inclusiv</v>
      </c>
      <c r="D6">
        <v>162.69</v>
      </c>
      <c r="H6" t="s">
        <v>119</v>
      </c>
      <c r="I6">
        <f t="shared" si="1"/>
        <v>155</v>
      </c>
    </row>
    <row r="7" spans="1:9" x14ac:dyDescent="0.25">
      <c r="A7">
        <v>6</v>
      </c>
      <c r="B7" t="s">
        <v>74</v>
      </c>
      <c r="C7" t="str">
        <f t="shared" si="0"/>
        <v>6 Autoturisme cu capacitatea cilindrică de peste 3.001 cm3</v>
      </c>
      <c r="D7">
        <v>327.60000000000002</v>
      </c>
      <c r="H7" t="s">
        <v>120</v>
      </c>
      <c r="I7">
        <f t="shared" si="1"/>
        <v>1719</v>
      </c>
    </row>
    <row r="8" spans="1:9" x14ac:dyDescent="0.25">
      <c r="A8">
        <v>7</v>
      </c>
      <c r="B8" t="s">
        <v>7</v>
      </c>
      <c r="C8" t="str">
        <f t="shared" si="0"/>
        <v>7 Autobuze, autocare, microbuze</v>
      </c>
      <c r="D8">
        <v>27.86</v>
      </c>
      <c r="I8" t="e">
        <f t="shared" si="1"/>
        <v>#N/A</v>
      </c>
    </row>
    <row r="9" spans="1:9" x14ac:dyDescent="0.25">
      <c r="A9">
        <v>8</v>
      </c>
      <c r="B9" t="s">
        <v>8</v>
      </c>
      <c r="C9" t="str">
        <f t="shared" si="0"/>
        <v>8 Alte vehicule cu tracțiune mecanică cu masa totală maximă autorizată de până la 12 tone, inclusiv</v>
      </c>
      <c r="D9">
        <v>34.549999999999997</v>
      </c>
      <c r="I9" t="e">
        <f t="shared" si="1"/>
        <v>#N/A</v>
      </c>
    </row>
    <row r="10" spans="1:9" x14ac:dyDescent="0.25">
      <c r="A10">
        <v>9</v>
      </c>
      <c r="B10" t="s">
        <v>9</v>
      </c>
      <c r="C10" t="str">
        <f t="shared" si="0"/>
        <v>9 Tractoare înmatriculate</v>
      </c>
      <c r="D10">
        <v>21.17</v>
      </c>
      <c r="I10" t="e">
        <f t="shared" si="1"/>
        <v>#N/A</v>
      </c>
    </row>
    <row r="11" spans="1:9" x14ac:dyDescent="0.25">
      <c r="A11">
        <v>10</v>
      </c>
      <c r="B11" t="s">
        <v>111</v>
      </c>
      <c r="C11" t="str">
        <f t="shared" si="0"/>
        <v>10 Vehicule înregistrate cu capacitate cilindrică &lt; 4.800 cm3</v>
      </c>
      <c r="D11">
        <v>5.57</v>
      </c>
      <c r="I11" t="e">
        <f t="shared" si="1"/>
        <v>#N/A</v>
      </c>
    </row>
    <row r="12" spans="1:9" x14ac:dyDescent="0.25">
      <c r="A12">
        <v>11</v>
      </c>
      <c r="B12" t="s">
        <v>112</v>
      </c>
      <c r="C12" t="str">
        <f t="shared" si="0"/>
        <v>11 Vehicule înregistrate cu capacitate cilindrică &gt; 4.800 cm3</v>
      </c>
      <c r="D12">
        <v>7.8</v>
      </c>
      <c r="I12" t="e">
        <f t="shared" si="1"/>
        <v>#N/A</v>
      </c>
    </row>
    <row r="13" spans="1:9" x14ac:dyDescent="0.25">
      <c r="A13">
        <v>12</v>
      </c>
      <c r="B13" s="28" t="s">
        <v>113</v>
      </c>
      <c r="C13" t="str">
        <f t="shared" si="0"/>
        <v>12 Vehicule fără  capacitate cilindrică evidențiată</v>
      </c>
      <c r="D13">
        <v>114</v>
      </c>
      <c r="I13" t="e">
        <f t="shared" si="1"/>
        <v>#N/A</v>
      </c>
    </row>
    <row r="14" spans="1:9" x14ac:dyDescent="0.25">
      <c r="A14">
        <v>13</v>
      </c>
      <c r="B14" t="s">
        <v>75</v>
      </c>
      <c r="C14" t="str">
        <f t="shared" si="0"/>
        <v>13 vehicule cu doua axe și cu Masa de cel puțin 12 tone, dar mai mică de 13 tone, suspensie penumatica</v>
      </c>
      <c r="D14">
        <v>0</v>
      </c>
      <c r="I14" t="e">
        <f t="shared" si="1"/>
        <v>#N/A</v>
      </c>
    </row>
    <row r="15" spans="1:9" x14ac:dyDescent="0.25">
      <c r="A15">
        <v>14</v>
      </c>
      <c r="B15" t="s">
        <v>76</v>
      </c>
      <c r="C15" t="str">
        <f t="shared" si="0"/>
        <v>14 vehicule cu doua axe și cu Masa de cel puțin 12 tone, dar mai mică de 13 tone, alt tip de suspensie</v>
      </c>
      <c r="D15">
        <v>155</v>
      </c>
    </row>
    <row r="16" spans="1:9" x14ac:dyDescent="0.25">
      <c r="A16">
        <v>15</v>
      </c>
      <c r="B16" t="s">
        <v>77</v>
      </c>
      <c r="C16" t="str">
        <f t="shared" si="0"/>
        <v>15 vehicule cu doua axe și cu Masa de cel puțin 13 tone, dar mai mică de 14 tone, suspensie penumatica</v>
      </c>
      <c r="D16">
        <v>155</v>
      </c>
    </row>
    <row r="17" spans="1:4" x14ac:dyDescent="0.25">
      <c r="A17">
        <v>16</v>
      </c>
      <c r="B17" t="s">
        <v>78</v>
      </c>
      <c r="C17" t="str">
        <f t="shared" si="0"/>
        <v>16 vehicule cu doua axe și cu Masa de cel puțin 13 tone, dar mai mică de 14 tone, alt tip de suspensie</v>
      </c>
      <c r="D17">
        <v>429</v>
      </c>
    </row>
    <row r="18" spans="1:4" x14ac:dyDescent="0.25">
      <c r="A18">
        <v>17</v>
      </c>
      <c r="B18" t="s">
        <v>79</v>
      </c>
      <c r="C18" t="str">
        <f t="shared" si="0"/>
        <v>17 vehicule cu doua axe și cu Masa de cel puțin 14 tone, dar mai mică de 15 tone, suspensie penumatica</v>
      </c>
      <c r="D18">
        <v>429</v>
      </c>
    </row>
    <row r="19" spans="1:4" x14ac:dyDescent="0.25">
      <c r="A19">
        <v>18</v>
      </c>
      <c r="B19" t="s">
        <v>80</v>
      </c>
      <c r="C19" t="str">
        <f t="shared" si="0"/>
        <v>18 vehicule cu doua axe și cu Masa de cel puțin 14 tone, dar mai mică de 15 tone, alt tip de suspensie</v>
      </c>
      <c r="D19">
        <v>603</v>
      </c>
    </row>
    <row r="20" spans="1:4" x14ac:dyDescent="0.25">
      <c r="A20">
        <v>19</v>
      </c>
      <c r="B20" t="s">
        <v>81</v>
      </c>
      <c r="C20" t="str">
        <f t="shared" si="0"/>
        <v>19 vehicule cu doua axe și cu Masa de cel puțin 15 tone, dar mai mică de 18 tone, suspensie penumatica</v>
      </c>
      <c r="D20">
        <v>603</v>
      </c>
    </row>
    <row r="21" spans="1:4" x14ac:dyDescent="0.25">
      <c r="A21">
        <v>20</v>
      </c>
      <c r="B21" t="s">
        <v>82</v>
      </c>
      <c r="C21" t="str">
        <f t="shared" si="0"/>
        <v>20 vehicule cu doua axe și cu Masa de cel puțin 15 tone, dar mai mică de 18 tone, alt tip de suspensie</v>
      </c>
      <c r="D21">
        <v>1365</v>
      </c>
    </row>
    <row r="22" spans="1:4" x14ac:dyDescent="0.25">
      <c r="A22">
        <v>21</v>
      </c>
      <c r="B22" t="s">
        <v>83</v>
      </c>
      <c r="C22" t="str">
        <f t="shared" si="0"/>
        <v>21 vehicule cu doua axe și cu Masa de cel puțin 18 tone, suspensie penumatica</v>
      </c>
      <c r="D22">
        <v>603</v>
      </c>
    </row>
    <row r="23" spans="1:4" x14ac:dyDescent="0.25">
      <c r="A23">
        <v>22</v>
      </c>
      <c r="B23" t="s">
        <v>84</v>
      </c>
      <c r="C23" t="str">
        <f t="shared" si="0"/>
        <v>22 vehicule cu doua axe și cu Masa de cel puțin 18 tone, alt tip de suspensie</v>
      </c>
      <c r="D23">
        <v>1365</v>
      </c>
    </row>
    <row r="24" spans="1:4" x14ac:dyDescent="0.25">
      <c r="A24">
        <v>23</v>
      </c>
      <c r="B24" t="s">
        <v>85</v>
      </c>
      <c r="C24" t="str">
        <f t="shared" si="0"/>
        <v>23 vehicule cu doua axe și cu Masa de cel puțin 15 tone, dar mai mică de 17 tone suspensie penumatica</v>
      </c>
      <c r="D24">
        <v>155</v>
      </c>
    </row>
    <row r="25" spans="1:4" x14ac:dyDescent="0.25">
      <c r="A25">
        <v>24</v>
      </c>
      <c r="B25" t="s">
        <v>86</v>
      </c>
      <c r="C25" t="str">
        <f t="shared" si="0"/>
        <v>24 vehicule cu doua axe și cu Masa de cel puțin 15 tone, dar mai mică de 17 tone  alt tip de suspensie</v>
      </c>
      <c r="D25">
        <v>269</v>
      </c>
    </row>
    <row r="26" spans="1:4" x14ac:dyDescent="0.25">
      <c r="A26">
        <v>25</v>
      </c>
      <c r="B26" t="s">
        <v>87</v>
      </c>
      <c r="C26" t="str">
        <f t="shared" si="0"/>
        <v>25 vehicule cu doua axe și cu Masa de cel puțin 17 tone, dar mai mică de 19 tone suspensie penumatica</v>
      </c>
      <c r="D26">
        <v>269</v>
      </c>
    </row>
    <row r="27" spans="1:4" x14ac:dyDescent="0.25">
      <c r="A27">
        <v>26</v>
      </c>
      <c r="B27" t="s">
        <v>88</v>
      </c>
      <c r="C27" t="str">
        <f t="shared" si="0"/>
        <v>26 vehicule cu doua axe și cu Masa de cel puțin 17 tone, dar mai mică de 19 tone  alt tip de suspensie</v>
      </c>
      <c r="D27">
        <v>552</v>
      </c>
    </row>
    <row r="28" spans="1:4" x14ac:dyDescent="0.25">
      <c r="A28">
        <v>27</v>
      </c>
      <c r="B28" t="s">
        <v>89</v>
      </c>
      <c r="C28" t="str">
        <f t="shared" si="0"/>
        <v>27 vehicule cu doua axe și cu Masa de cel puțin 19 tone, dar mai mică de 21 tone suspensie penumatica</v>
      </c>
      <c r="D28">
        <v>552</v>
      </c>
    </row>
    <row r="29" spans="1:4" x14ac:dyDescent="0.25">
      <c r="A29">
        <v>28</v>
      </c>
      <c r="B29" t="s">
        <v>90</v>
      </c>
      <c r="C29" t="str">
        <f t="shared" si="0"/>
        <v>28 vehicule cu doua axe și cu Masa de cel puțin 19 tone, dar mai mică de 21 tone  alt tip de suspensie</v>
      </c>
      <c r="D29">
        <v>717</v>
      </c>
    </row>
    <row r="30" spans="1:4" x14ac:dyDescent="0.25">
      <c r="A30">
        <v>29</v>
      </c>
      <c r="B30" t="s">
        <v>91</v>
      </c>
      <c r="C30" t="str">
        <f t="shared" si="0"/>
        <v>29 vehicule cu doua axe și cu Masa de cel puțin 21 tone, dar mai mică de 23 tone suspensie penumatica</v>
      </c>
      <c r="D30">
        <v>717</v>
      </c>
    </row>
    <row r="31" spans="1:4" x14ac:dyDescent="0.25">
      <c r="A31">
        <v>30</v>
      </c>
      <c r="B31" t="s">
        <v>92</v>
      </c>
      <c r="C31" t="str">
        <f t="shared" si="0"/>
        <v>30 vehicule cu doua axe și cu Masa de cel puțin 21 tone, dar mai mică de 23 tone  alt tip de suspensie</v>
      </c>
      <c r="D31">
        <v>1107</v>
      </c>
    </row>
    <row r="32" spans="1:4" x14ac:dyDescent="0.25">
      <c r="A32">
        <v>31</v>
      </c>
      <c r="B32" t="s">
        <v>93</v>
      </c>
      <c r="C32" t="str">
        <f t="shared" si="0"/>
        <v>31 vehicule cu doua axe și cu Masa de cel puțin 23 tone, dar mai mică de 25 tone suspensie penumatica</v>
      </c>
      <c r="D32">
        <v>1107</v>
      </c>
    </row>
    <row r="33" spans="1:4" x14ac:dyDescent="0.25">
      <c r="A33">
        <v>32</v>
      </c>
      <c r="B33" t="s">
        <v>94</v>
      </c>
      <c r="C33" t="str">
        <f t="shared" si="0"/>
        <v>32 vehicule cu doua axe și cu Masa de cel puțin 23 tone, dar mai mică de 25 tone  alt tip de suspensie</v>
      </c>
      <c r="D33">
        <v>1719</v>
      </c>
    </row>
    <row r="34" spans="1:4" x14ac:dyDescent="0.25">
      <c r="A34">
        <v>33</v>
      </c>
      <c r="B34" t="s">
        <v>95</v>
      </c>
      <c r="C34" t="str">
        <f t="shared" si="0"/>
        <v>33 vehicule cu doua axe și cu Masa de cel puțin 25 tone, dar mai mică de 26 tone suspensie penumatica</v>
      </c>
      <c r="D34">
        <v>1107</v>
      </c>
    </row>
    <row r="35" spans="1:4" x14ac:dyDescent="0.25">
      <c r="A35">
        <v>34</v>
      </c>
      <c r="B35" t="s">
        <v>96</v>
      </c>
      <c r="C35" t="str">
        <f t="shared" si="0"/>
        <v>34 vehicule cu doua axe și cu Masa de cel puțin 25 tone, dar mai mică de 26 tone  alt tip de suspensie</v>
      </c>
      <c r="D35">
        <v>1719</v>
      </c>
    </row>
    <row r="36" spans="1:4" x14ac:dyDescent="0.25">
      <c r="A36">
        <v>35</v>
      </c>
      <c r="B36" t="s">
        <v>97</v>
      </c>
      <c r="C36" t="str">
        <f t="shared" si="0"/>
        <v>35 vehicule cu doua axe și cu Masa de cel puțin 26 tone suspensie penumatica</v>
      </c>
      <c r="D36">
        <v>1107</v>
      </c>
    </row>
    <row r="37" spans="1:4" x14ac:dyDescent="0.25">
      <c r="A37">
        <v>36</v>
      </c>
      <c r="B37" t="s">
        <v>98</v>
      </c>
      <c r="C37" t="str">
        <f t="shared" si="0"/>
        <v>36 vehicule cu doua axe și cu Masa de cel puțin 26 tone  alt tip de suspensie</v>
      </c>
      <c r="D37">
        <v>1719</v>
      </c>
    </row>
    <row r="38" spans="1:4" x14ac:dyDescent="0.25">
      <c r="A38">
        <v>37</v>
      </c>
      <c r="B38" t="s">
        <v>93</v>
      </c>
      <c r="C38" t="str">
        <f t="shared" si="0"/>
        <v>37 vehicule cu doua axe și cu Masa de cel puțin 23 tone, dar mai mică de 25 tone suspensie penumatica</v>
      </c>
      <c r="D38">
        <v>717</v>
      </c>
    </row>
    <row r="39" spans="1:4" x14ac:dyDescent="0.25">
      <c r="A39">
        <v>38</v>
      </c>
      <c r="B39" t="s">
        <v>99</v>
      </c>
      <c r="C39" t="str">
        <f t="shared" si="0"/>
        <v>38 vehicule cu doua axe și cu Masa de cel puțin 23 tone, dar mai mică de 25 tone alt tip de suspensie</v>
      </c>
      <c r="D39">
        <v>728</v>
      </c>
    </row>
    <row r="40" spans="1:4" x14ac:dyDescent="0.25">
      <c r="A40">
        <v>39</v>
      </c>
      <c r="B40" t="s">
        <v>100</v>
      </c>
      <c r="C40" t="str">
        <f t="shared" si="0"/>
        <v>39 vehicule cu doua axe și cu Masa de cel puțin 25 tone, dar mai mică de 27 tone suspensie penumatica</v>
      </c>
      <c r="D40">
        <v>728</v>
      </c>
    </row>
    <row r="41" spans="1:4" x14ac:dyDescent="0.25">
      <c r="A41">
        <v>40</v>
      </c>
      <c r="B41" t="s">
        <v>101</v>
      </c>
      <c r="C41" t="str">
        <f t="shared" si="0"/>
        <v>40 vehicule cu doua axe și cu Masa de cel puțin 25 tone, dar mai mică de 27 tone alt tip de suspensie</v>
      </c>
      <c r="D41">
        <v>1136</v>
      </c>
    </row>
    <row r="42" spans="1:4" x14ac:dyDescent="0.25">
      <c r="A42">
        <v>41</v>
      </c>
      <c r="B42" t="s">
        <v>102</v>
      </c>
      <c r="C42" t="str">
        <f t="shared" si="0"/>
        <v>41 vehicule cu doua axe și cu Masa de cel puțin 27 tone, dar mai mică de 29 tone suspensie penumatica</v>
      </c>
      <c r="D42">
        <v>1136</v>
      </c>
    </row>
    <row r="43" spans="1:4" x14ac:dyDescent="0.25">
      <c r="A43">
        <v>42</v>
      </c>
      <c r="B43" t="s">
        <v>103</v>
      </c>
      <c r="C43" t="str">
        <f t="shared" si="0"/>
        <v>42 vehicule cu doua axe și cu Masa de cel puțin 27 tone, dar mai mică de 29 tone alt tip de suspensie</v>
      </c>
      <c r="D43">
        <v>1804</v>
      </c>
    </row>
    <row r="44" spans="1:4" x14ac:dyDescent="0.25">
      <c r="A44">
        <v>43</v>
      </c>
      <c r="B44" t="s">
        <v>104</v>
      </c>
      <c r="C44" t="str">
        <f t="shared" si="0"/>
        <v>43 vehicule cu doua axe și cu Masa de cel puțin 29 tone, dar mai mică de 31 tone suspensie penumatica</v>
      </c>
      <c r="D44">
        <v>1804</v>
      </c>
    </row>
    <row r="45" spans="1:4" x14ac:dyDescent="0.25">
      <c r="A45">
        <v>44</v>
      </c>
      <c r="B45" t="s">
        <v>105</v>
      </c>
      <c r="C45" t="str">
        <f t="shared" si="0"/>
        <v>44 vehicule cu doua axe și cu Masa de cel puțin 29 tone, dar mai mică de 31 tone alt tip de suspensie</v>
      </c>
      <c r="D45">
        <v>2676</v>
      </c>
    </row>
    <row r="46" spans="1:4" x14ac:dyDescent="0.25">
      <c r="A46">
        <v>45</v>
      </c>
      <c r="B46" t="s">
        <v>106</v>
      </c>
      <c r="C46" t="str">
        <f t="shared" si="0"/>
        <v>45 vehicule cu doua axe și cu Masa de cel puțin 31 tone, dar mai mică de 32 tone suspensie penumatica</v>
      </c>
      <c r="D46">
        <v>1804</v>
      </c>
    </row>
    <row r="47" spans="1:4" x14ac:dyDescent="0.25">
      <c r="A47">
        <v>46</v>
      </c>
      <c r="B47" t="s">
        <v>107</v>
      </c>
      <c r="C47" t="str">
        <f t="shared" si="0"/>
        <v>46 vehicule cu doua axe și cu Masa de cel puțin 31 tone, dar mai mică de 32 tone alt tip de suspensie</v>
      </c>
      <c r="D47">
        <v>2676</v>
      </c>
    </row>
    <row r="48" spans="1:4" x14ac:dyDescent="0.25">
      <c r="A48">
        <v>47</v>
      </c>
      <c r="B48" t="s">
        <v>108</v>
      </c>
      <c r="C48" t="str">
        <f t="shared" si="0"/>
        <v>47 vehicule cu doua axe și cu Masa de cel puțin 32 tone suspensie penumatica</v>
      </c>
      <c r="D48">
        <v>1804</v>
      </c>
    </row>
    <row r="49" spans="1:4" x14ac:dyDescent="0.25">
      <c r="A49">
        <v>48</v>
      </c>
      <c r="B49" t="s">
        <v>109</v>
      </c>
      <c r="C49" t="str">
        <f t="shared" si="0"/>
        <v>48 vehicule cu doua axe și cu Masa de cel puțin 32 tone alt tip de suspensie</v>
      </c>
      <c r="D49">
        <v>2676</v>
      </c>
    </row>
  </sheetData>
  <sheetProtection algorithmName="SHA-512" hashValue="mqxgx5piGPMZpJDaxwMzKrQoDo4eziKNmGtixANfy1wlXXtWmqqHZFS/p3LkJhePAN1GLvhXMQZiKT9Z+4ol4A==" saltValue="RynRr2PKxR96MQ3C67PC4w==" spinCount="100000" sheet="1" objects="1" scenarios="1"/>
  <dataValidations disablePrompts="1" count="1">
    <dataValidation type="list" allowBlank="1" showInputMessage="1" showErrorMessage="1" sqref="H2:H14" xr:uid="{3C31F273-EA3E-4DAC-83C0-65A2D720DFCF}">
      <formula1>SUMDEN2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A7F56-792F-454E-8A44-9075E9275241}">
  <dimension ref="A1:I14"/>
  <sheetViews>
    <sheetView tabSelected="1" topLeftCell="D1" workbookViewId="0">
      <selection activeCell="D5" sqref="D5:I5"/>
    </sheetView>
  </sheetViews>
  <sheetFormatPr defaultRowHeight="15" x14ac:dyDescent="0.25"/>
  <cols>
    <col min="1" max="1" width="95.7109375" style="29" hidden="1" customWidth="1"/>
    <col min="2" max="2" width="7.5703125" style="29" hidden="1" customWidth="1"/>
    <col min="3" max="3" width="13.85546875" style="29" hidden="1" customWidth="1"/>
    <col min="4" max="4" width="90" style="29" customWidth="1"/>
    <col min="5" max="5" width="18.42578125" style="29" bestFit="1" customWidth="1"/>
    <col min="6" max="6" width="31.42578125" style="29" bestFit="1" customWidth="1"/>
    <col min="7" max="7" width="28.42578125" style="29" bestFit="1" customWidth="1"/>
    <col min="8" max="8" width="35.85546875" style="29" bestFit="1" customWidth="1"/>
    <col min="9" max="9" width="30.28515625" style="29" bestFit="1" customWidth="1"/>
    <col min="10" max="16384" width="9.140625" style="29"/>
  </cols>
  <sheetData>
    <row r="1" spans="1:9" x14ac:dyDescent="0.25">
      <c r="D1" s="46" t="s">
        <v>136</v>
      </c>
      <c r="E1" s="46"/>
      <c r="F1" s="46"/>
      <c r="G1" s="46"/>
      <c r="H1" s="46"/>
      <c r="I1" s="46"/>
    </row>
    <row r="2" spans="1:9" ht="122.25" customHeight="1" thickBot="1" x14ac:dyDescent="0.3">
      <c r="D2" s="47"/>
      <c r="E2" s="47"/>
      <c r="F2" s="47"/>
      <c r="G2" s="47"/>
      <c r="H2" s="47"/>
      <c r="I2" s="47"/>
    </row>
    <row r="3" spans="1:9" ht="170.25" customHeight="1" thickBot="1" x14ac:dyDescent="0.3">
      <c r="A3" s="29" t="s">
        <v>121</v>
      </c>
      <c r="B3" s="29" t="s">
        <v>10</v>
      </c>
      <c r="D3" s="35" t="s">
        <v>133</v>
      </c>
      <c r="E3" s="35" t="s">
        <v>131</v>
      </c>
      <c r="F3" s="35" t="s">
        <v>132</v>
      </c>
      <c r="G3" s="35" t="s">
        <v>134</v>
      </c>
      <c r="H3" s="35" t="s">
        <v>135</v>
      </c>
      <c r="I3" s="36" t="s">
        <v>130</v>
      </c>
    </row>
    <row r="4" spans="1:9" ht="156.75" customHeight="1" thickBot="1" x14ac:dyDescent="0.3">
      <c r="A4" s="29" t="s">
        <v>115</v>
      </c>
      <c r="B4" s="48">
        <v>10.53</v>
      </c>
      <c r="D4" s="30" t="s">
        <v>124</v>
      </c>
      <c r="E4" s="31">
        <v>2500</v>
      </c>
      <c r="F4" s="32">
        <f>VLOOKUP(D4,A4:B14,2,FALSE)</f>
        <v>85.49</v>
      </c>
      <c r="G4" s="32">
        <f>CEILING(E4/200,1)</f>
        <v>13</v>
      </c>
      <c r="H4" s="33">
        <v>0.19</v>
      </c>
      <c r="I4" s="34">
        <f>IF(D5="",ROUND(F4*G4*1.19,0),"EROARE!")</f>
        <v>1323</v>
      </c>
    </row>
    <row r="5" spans="1:9" ht="120.75" customHeight="1" thickBot="1" x14ac:dyDescent="0.3">
      <c r="A5" s="29" t="s">
        <v>122</v>
      </c>
      <c r="B5" s="49">
        <v>11.71</v>
      </c>
      <c r="D5" s="45" t="str">
        <f>IF(AND(LEFT(D4,1)="1",E4&lt;1601),"",
IF(AND(LEFT(D4,1)="2",E4&gt;1600,E4&lt;2001),"",
IF(AND(LEFT(D4,1)="3",E4&gt;1600,E4&lt;2001),"",
IF(AND(LEFT(D4,1)="4",E4&gt;2000,E4&lt;2601),"",
IF(AND(LEFT(D4,1)="5",E4&gt;2600,E4&lt;3001),"",
IF(AND(LEFT(D4,1)="6",E4&gt;3000),"",
IF(AND(LEFT(D4,1)="7"),"",
IF(AND(LEFT(D4,1)="8"),"",
IF(AND(LEFT(D4,1)="9"),"",
IF(AND(LEFT(D4,2)="10",E4&lt;4800),"",
IF(AND(LEFT(D4,2)="10",E4&gt;4801),"",
"Tipul mijlocului de transport a fost ales gresit")))))))))))</f>
        <v/>
      </c>
      <c r="E5" s="45"/>
      <c r="F5" s="45"/>
      <c r="G5" s="45"/>
      <c r="H5" s="45"/>
      <c r="I5" s="45"/>
    </row>
    <row r="6" spans="1:9" ht="16.5" thickBot="1" x14ac:dyDescent="0.3">
      <c r="A6" s="29" t="s">
        <v>123</v>
      </c>
      <c r="B6" s="49">
        <v>22.25</v>
      </c>
    </row>
    <row r="7" spans="1:9" ht="16.5" thickBot="1" x14ac:dyDescent="0.3">
      <c r="A7" s="29" t="s">
        <v>124</v>
      </c>
      <c r="B7" s="49">
        <v>85.49</v>
      </c>
    </row>
    <row r="8" spans="1:9" ht="16.5" thickBot="1" x14ac:dyDescent="0.3">
      <c r="A8" s="29" t="s">
        <v>125</v>
      </c>
      <c r="B8" s="49">
        <v>170.99</v>
      </c>
    </row>
    <row r="9" spans="1:9" ht="16.5" thickBot="1" x14ac:dyDescent="0.3">
      <c r="A9" s="29" t="s">
        <v>118</v>
      </c>
      <c r="B9" s="49">
        <v>344.31</v>
      </c>
    </row>
    <row r="10" spans="1:9" ht="16.5" thickBot="1" x14ac:dyDescent="0.3">
      <c r="A10" s="29" t="s">
        <v>116</v>
      </c>
      <c r="B10" s="49">
        <v>29.28</v>
      </c>
    </row>
    <row r="11" spans="1:9" ht="16.5" thickBot="1" x14ac:dyDescent="0.3">
      <c r="A11" s="29" t="s">
        <v>126</v>
      </c>
      <c r="B11" s="49">
        <v>36.31</v>
      </c>
    </row>
    <row r="12" spans="1:9" ht="16.5" thickBot="1" x14ac:dyDescent="0.3">
      <c r="A12" s="29" t="s">
        <v>127</v>
      </c>
      <c r="B12" s="49">
        <v>22.25</v>
      </c>
    </row>
    <row r="13" spans="1:9" ht="16.5" thickBot="1" x14ac:dyDescent="0.3">
      <c r="A13" s="29" t="s">
        <v>128</v>
      </c>
      <c r="B13" s="5">
        <v>5.85</v>
      </c>
    </row>
    <row r="14" spans="1:9" ht="16.5" thickBot="1" x14ac:dyDescent="0.3">
      <c r="A14" s="29" t="s">
        <v>129</v>
      </c>
      <c r="B14" s="2">
        <v>8.1999999999999993</v>
      </c>
    </row>
  </sheetData>
  <dataConsolidate/>
  <mergeCells count="2">
    <mergeCell ref="D5:I5"/>
    <mergeCell ref="D1:I2"/>
  </mergeCells>
  <dataValidations count="2">
    <dataValidation type="list" allowBlank="1" showInputMessage="1" showErrorMessage="1" sqref="D4" xr:uid="{B75083F9-924B-4ECA-AFAC-C285EE6A4861}">
      <formula1>CALCULATOR</formula1>
    </dataValidation>
    <dataValidation allowBlank="1" showInputMessage="1" error="verificati capacitatea cilindrica" sqref="E4" xr:uid="{20F27524-DE35-4B03-8901-E2C9B2A74A16}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SheeBDt1</vt:lpstr>
      <vt:lpstr>date preluate</vt:lpstr>
      <vt:lpstr>SIMULATOR</vt:lpstr>
      <vt:lpstr>CALCULATOR</vt:lpstr>
      <vt:lpstr>simden</vt:lpstr>
      <vt:lpstr>SUMDEN2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Crisan Sorin</dc:creator>
  <cp:lastModifiedBy>Crisan Sorin</cp:lastModifiedBy>
  <dcterms:created xsi:type="dcterms:W3CDTF">2021-12-21T12:35:58Z</dcterms:created>
  <dcterms:modified xsi:type="dcterms:W3CDTF">2023-01-12T12:10:56Z</dcterms:modified>
</cp:coreProperties>
</file>