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use\Raportari  M.A.I\2024\02.   05.02.2024   buget initial  2024\"/>
    </mc:Choice>
  </mc:AlternateContent>
  <xr:revisionPtr revIDLastSave="0" documentId="8_{C1D322E0-2B32-4CF6-853C-2639AD101CD6}" xr6:coauthVersionLast="47" xr6:coauthVersionMax="47" xr10:uidLastSave="{00000000-0000-0000-0000-000000000000}"/>
  <bookViews>
    <workbookView xWindow="-120" yWindow="-120" windowWidth="29040" windowHeight="15840" xr2:uid="{8B4DCCA4-7452-48B8-8842-8AFF4F4D7052}"/>
  </bookViews>
  <sheets>
    <sheet name="05.02.2024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8" i="1" l="1"/>
  <c r="K118" i="1" s="1"/>
  <c r="I117" i="1"/>
  <c r="K117" i="1" s="1"/>
  <c r="J116" i="1"/>
  <c r="H116" i="1"/>
  <c r="G116" i="1"/>
  <c r="F116" i="1"/>
  <c r="E116" i="1"/>
  <c r="D116" i="1"/>
  <c r="C116" i="1"/>
  <c r="I115" i="1"/>
  <c r="K115" i="1" s="1"/>
  <c r="I114" i="1"/>
  <c r="K114" i="1" s="1"/>
  <c r="J113" i="1"/>
  <c r="H113" i="1"/>
  <c r="G113" i="1"/>
  <c r="F113" i="1"/>
  <c r="E113" i="1"/>
  <c r="D113" i="1"/>
  <c r="I113" i="1" s="1"/>
  <c r="K113" i="1" s="1"/>
  <c r="C113" i="1"/>
  <c r="I112" i="1"/>
  <c r="K112" i="1" s="1"/>
  <c r="I111" i="1"/>
  <c r="K111" i="1" s="1"/>
  <c r="J110" i="1"/>
  <c r="H110" i="1"/>
  <c r="G110" i="1"/>
  <c r="F110" i="1"/>
  <c r="E110" i="1"/>
  <c r="D110" i="1"/>
  <c r="C110" i="1"/>
  <c r="I109" i="1"/>
  <c r="K109" i="1" s="1"/>
  <c r="I108" i="1"/>
  <c r="K108" i="1" s="1"/>
  <c r="J107" i="1"/>
  <c r="H107" i="1"/>
  <c r="G107" i="1"/>
  <c r="F107" i="1"/>
  <c r="E107" i="1"/>
  <c r="D107" i="1"/>
  <c r="C107" i="1"/>
  <c r="I106" i="1"/>
  <c r="K106" i="1" s="1"/>
  <c r="I105" i="1"/>
  <c r="K105" i="1" s="1"/>
  <c r="J104" i="1"/>
  <c r="H104" i="1"/>
  <c r="G104" i="1"/>
  <c r="F104" i="1"/>
  <c r="E104" i="1"/>
  <c r="D104" i="1"/>
  <c r="C104" i="1"/>
  <c r="I103" i="1"/>
  <c r="K103" i="1" s="1"/>
  <c r="K102" i="1"/>
  <c r="I102" i="1"/>
  <c r="J101" i="1"/>
  <c r="H101" i="1"/>
  <c r="G101" i="1"/>
  <c r="F101" i="1"/>
  <c r="E101" i="1"/>
  <c r="D101" i="1"/>
  <c r="C101" i="1"/>
  <c r="I100" i="1"/>
  <c r="K100" i="1" s="1"/>
  <c r="I99" i="1"/>
  <c r="K99" i="1" s="1"/>
  <c r="J98" i="1"/>
  <c r="H98" i="1"/>
  <c r="G98" i="1"/>
  <c r="F98" i="1"/>
  <c r="E98" i="1"/>
  <c r="D98" i="1"/>
  <c r="C98" i="1"/>
  <c r="K97" i="1"/>
  <c r="I97" i="1"/>
  <c r="J55" i="1"/>
  <c r="J49" i="1" s="1"/>
  <c r="J48" i="1" s="1"/>
  <c r="I96" i="1"/>
  <c r="K96" i="1" s="1"/>
  <c r="J95" i="1"/>
  <c r="H95" i="1"/>
  <c r="G95" i="1"/>
  <c r="F95" i="1"/>
  <c r="E95" i="1"/>
  <c r="D95" i="1"/>
  <c r="I95" i="1" s="1"/>
  <c r="K95" i="1" s="1"/>
  <c r="C95" i="1"/>
  <c r="J94" i="1"/>
  <c r="I94" i="1"/>
  <c r="J93" i="1"/>
  <c r="J92" i="1" s="1"/>
  <c r="I93" i="1"/>
  <c r="K93" i="1" s="1"/>
  <c r="H92" i="1"/>
  <c r="G92" i="1"/>
  <c r="F92" i="1"/>
  <c r="E92" i="1"/>
  <c r="D92" i="1"/>
  <c r="C92" i="1"/>
  <c r="I91" i="1"/>
  <c r="K91" i="1" s="1"/>
  <c r="I90" i="1"/>
  <c r="K90" i="1" s="1"/>
  <c r="J89" i="1"/>
  <c r="H89" i="1"/>
  <c r="G89" i="1"/>
  <c r="F89" i="1"/>
  <c r="E89" i="1"/>
  <c r="D89" i="1"/>
  <c r="C89" i="1"/>
  <c r="I88" i="1"/>
  <c r="K88" i="1" s="1"/>
  <c r="I87" i="1"/>
  <c r="K87" i="1" s="1"/>
  <c r="J86" i="1"/>
  <c r="H86" i="1"/>
  <c r="G86" i="1"/>
  <c r="F86" i="1"/>
  <c r="E86" i="1"/>
  <c r="D86" i="1"/>
  <c r="C86" i="1"/>
  <c r="K85" i="1"/>
  <c r="I85" i="1"/>
  <c r="I84" i="1"/>
  <c r="K84" i="1" s="1"/>
  <c r="J83" i="1"/>
  <c r="H83" i="1"/>
  <c r="G83" i="1"/>
  <c r="F83" i="1"/>
  <c r="E83" i="1"/>
  <c r="D83" i="1"/>
  <c r="C83" i="1"/>
  <c r="I83" i="1" s="1"/>
  <c r="K83" i="1" s="1"/>
  <c r="I82" i="1"/>
  <c r="K82" i="1" s="1"/>
  <c r="I81" i="1"/>
  <c r="K81" i="1" s="1"/>
  <c r="J80" i="1"/>
  <c r="H80" i="1"/>
  <c r="G80" i="1"/>
  <c r="F80" i="1"/>
  <c r="E80" i="1"/>
  <c r="D80" i="1"/>
  <c r="I79" i="1"/>
  <c r="K79" i="1" s="1"/>
  <c r="I78" i="1"/>
  <c r="K78" i="1" s="1"/>
  <c r="J77" i="1"/>
  <c r="H77" i="1"/>
  <c r="I77" i="1" s="1"/>
  <c r="K77" i="1" s="1"/>
  <c r="G77" i="1"/>
  <c r="F77" i="1"/>
  <c r="E77" i="1"/>
  <c r="D77" i="1"/>
  <c r="C77" i="1"/>
  <c r="I76" i="1"/>
  <c r="K76" i="1" s="1"/>
  <c r="I75" i="1"/>
  <c r="K75" i="1" s="1"/>
  <c r="J74" i="1"/>
  <c r="H74" i="1"/>
  <c r="G74" i="1"/>
  <c r="F74" i="1"/>
  <c r="E74" i="1"/>
  <c r="D74" i="1"/>
  <c r="C74" i="1"/>
  <c r="I73" i="1"/>
  <c r="K73" i="1" s="1"/>
  <c r="I72" i="1"/>
  <c r="K72" i="1" s="1"/>
  <c r="J71" i="1"/>
  <c r="H71" i="1"/>
  <c r="G71" i="1"/>
  <c r="F71" i="1"/>
  <c r="E71" i="1"/>
  <c r="D71" i="1"/>
  <c r="C71" i="1"/>
  <c r="I70" i="1"/>
  <c r="K70" i="1" s="1"/>
  <c r="I69" i="1"/>
  <c r="K69" i="1" s="1"/>
  <c r="J68" i="1"/>
  <c r="H68" i="1"/>
  <c r="G68" i="1"/>
  <c r="F68" i="1"/>
  <c r="E68" i="1"/>
  <c r="D68" i="1"/>
  <c r="C68" i="1"/>
  <c r="I68" i="1" s="1"/>
  <c r="K68" i="1" s="1"/>
  <c r="C67" i="1"/>
  <c r="I65" i="1"/>
  <c r="K65" i="1" s="1"/>
  <c r="I64" i="1"/>
  <c r="K64" i="1" s="1"/>
  <c r="I63" i="1"/>
  <c r="K63" i="1" s="1"/>
  <c r="I62" i="1"/>
  <c r="K62" i="1" s="1"/>
  <c r="J61" i="1"/>
  <c r="H61" i="1"/>
  <c r="G61" i="1"/>
  <c r="C61" i="1"/>
  <c r="I61" i="1" s="1"/>
  <c r="K61" i="1" s="1"/>
  <c r="I60" i="1"/>
  <c r="I59" i="1"/>
  <c r="K59" i="1" s="1"/>
  <c r="I58" i="1"/>
  <c r="K58" i="1" s="1"/>
  <c r="C57" i="1"/>
  <c r="I57" i="1" s="1"/>
  <c r="K57" i="1" s="1"/>
  <c r="K56" i="1"/>
  <c r="I56" i="1"/>
  <c r="C55" i="1"/>
  <c r="I55" i="1" s="1"/>
  <c r="K54" i="1"/>
  <c r="I54" i="1"/>
  <c r="I53" i="1"/>
  <c r="K53" i="1" s="1"/>
  <c r="I52" i="1"/>
  <c r="K52" i="1" s="1"/>
  <c r="C51" i="1"/>
  <c r="C49" i="1" s="1"/>
  <c r="I50" i="1"/>
  <c r="K50" i="1" s="1"/>
  <c r="H49" i="1"/>
  <c r="H48" i="1" s="1"/>
  <c r="G49" i="1"/>
  <c r="G48" i="1" s="1"/>
  <c r="F49" i="1"/>
  <c r="E49" i="1"/>
  <c r="E48" i="1" s="1"/>
  <c r="D49" i="1"/>
  <c r="D48" i="1" s="1"/>
  <c r="F48" i="1"/>
  <c r="I47" i="1"/>
  <c r="K47" i="1" s="1"/>
  <c r="I46" i="1"/>
  <c r="K46" i="1" s="1"/>
  <c r="I45" i="1"/>
  <c r="K45" i="1" s="1"/>
  <c r="J44" i="1"/>
  <c r="H44" i="1"/>
  <c r="I44" i="1" s="1"/>
  <c r="G44" i="1"/>
  <c r="F44" i="1"/>
  <c r="D44" i="1"/>
  <c r="C44" i="1"/>
  <c r="G41" i="1"/>
  <c r="I41" i="1" s="1"/>
  <c r="K41" i="1" s="1"/>
  <c r="I40" i="1"/>
  <c r="K40" i="1" s="1"/>
  <c r="I39" i="1"/>
  <c r="K39" i="1" s="1"/>
  <c r="I38" i="1"/>
  <c r="K38" i="1" s="1"/>
  <c r="I37" i="1"/>
  <c r="K37" i="1" s="1"/>
  <c r="K36" i="1"/>
  <c r="I36" i="1"/>
  <c r="I35" i="1"/>
  <c r="K35" i="1" s="1"/>
  <c r="I34" i="1"/>
  <c r="K34" i="1" s="1"/>
  <c r="J33" i="1"/>
  <c r="H33" i="1"/>
  <c r="G33" i="1"/>
  <c r="F33" i="1"/>
  <c r="E33" i="1"/>
  <c r="D33" i="1"/>
  <c r="C33" i="1"/>
  <c r="I33" i="1" s="1"/>
  <c r="K33" i="1" s="1"/>
  <c r="I32" i="1"/>
  <c r="K32" i="1" s="1"/>
  <c r="K31" i="1"/>
  <c r="I31" i="1"/>
  <c r="I30" i="1"/>
  <c r="K30" i="1" s="1"/>
  <c r="I29" i="1"/>
  <c r="K29" i="1" s="1"/>
  <c r="J28" i="1"/>
  <c r="J25" i="1" s="1"/>
  <c r="J24" i="1" s="1"/>
  <c r="H28" i="1"/>
  <c r="H25" i="1" s="1"/>
  <c r="H24" i="1" s="1"/>
  <c r="H23" i="1" s="1"/>
  <c r="G28" i="1"/>
  <c r="F28" i="1"/>
  <c r="F25" i="1" s="1"/>
  <c r="F24" i="1" s="1"/>
  <c r="F23" i="1" s="1"/>
  <c r="F66" i="1" s="1"/>
  <c r="E28" i="1"/>
  <c r="D28" i="1"/>
  <c r="D25" i="1" s="1"/>
  <c r="C28" i="1"/>
  <c r="I28" i="1" s="1"/>
  <c r="K28" i="1" s="1"/>
  <c r="K27" i="1"/>
  <c r="I27" i="1"/>
  <c r="C26" i="1"/>
  <c r="G25" i="1"/>
  <c r="G24" i="1" s="1"/>
  <c r="G23" i="1" s="1"/>
  <c r="E25" i="1"/>
  <c r="E24" i="1"/>
  <c r="E23" i="1" s="1"/>
  <c r="D24" i="1"/>
  <c r="D23" i="1" s="1"/>
  <c r="D66" i="1" s="1"/>
  <c r="I71" i="1" l="1"/>
  <c r="K71" i="1" s="1"/>
  <c r="I104" i="1"/>
  <c r="K104" i="1" s="1"/>
  <c r="K94" i="1"/>
  <c r="I116" i="1"/>
  <c r="K116" i="1" s="1"/>
  <c r="E66" i="1"/>
  <c r="G67" i="1"/>
  <c r="I80" i="1"/>
  <c r="K80" i="1" s="1"/>
  <c r="I98" i="1"/>
  <c r="K98" i="1" s="1"/>
  <c r="I101" i="1"/>
  <c r="K101" i="1" s="1"/>
  <c r="H67" i="1"/>
  <c r="J23" i="1"/>
  <c r="K55" i="1"/>
  <c r="I92" i="1"/>
  <c r="K92" i="1" s="1"/>
  <c r="G66" i="1"/>
  <c r="I110" i="1"/>
  <c r="K110" i="1" s="1"/>
  <c r="I86" i="1"/>
  <c r="K86" i="1" s="1"/>
  <c r="I74" i="1"/>
  <c r="K74" i="1" s="1"/>
  <c r="E67" i="1"/>
  <c r="C25" i="1"/>
  <c r="I25" i="1" s="1"/>
  <c r="K25" i="1" s="1"/>
  <c r="I89" i="1"/>
  <c r="K89" i="1" s="1"/>
  <c r="I107" i="1"/>
  <c r="K107" i="1" s="1"/>
  <c r="K44" i="1"/>
  <c r="C48" i="1"/>
  <c r="I48" i="1" s="1"/>
  <c r="K48" i="1" s="1"/>
  <c r="I49" i="1"/>
  <c r="K49" i="1" s="1"/>
  <c r="H66" i="1"/>
  <c r="J67" i="1"/>
  <c r="I26" i="1"/>
  <c r="K26" i="1" s="1"/>
  <c r="I51" i="1"/>
  <c r="K51" i="1" s="1"/>
  <c r="D67" i="1"/>
  <c r="I67" i="1" s="1"/>
  <c r="K67" i="1" s="1"/>
  <c r="C24" i="1" l="1"/>
  <c r="I24" i="1" s="1"/>
  <c r="K24" i="1" s="1"/>
  <c r="C23" i="1" l="1"/>
  <c r="C66" i="1" s="1"/>
  <c r="I23" i="1" l="1"/>
  <c r="K23" i="1" s="1"/>
  <c r="I66" i="1"/>
  <c r="K66" i="1" s="1"/>
</calcChain>
</file>

<file path=xl/sharedStrings.xml><?xml version="1.0" encoding="utf-8"?>
<sst xmlns="http://schemas.openxmlformats.org/spreadsheetml/2006/main" count="216" uniqueCount="183">
  <si>
    <t>JUDEŢUL   SATU MARE</t>
  </si>
  <si>
    <t>Unitatea administrativ-teritorială:    MUNICIPIUL SATU MARE</t>
  </si>
  <si>
    <t>BUGETUL GENERAL CONSOLIDAT</t>
  </si>
  <si>
    <t>Cod                  rând</t>
  </si>
  <si>
    <t xml:space="preserve">Bugetul             local </t>
  </si>
  <si>
    <t>Bugetul instituţiilor publice finanţate din venituri proprii si subventii din bugetul local</t>
  </si>
  <si>
    <t>Bugetul instituţiilor publice finanţate integral din venituri proprii</t>
  </si>
  <si>
    <t>Bugetul fondurilor externe nerambursabile</t>
  </si>
  <si>
    <t>Total</t>
  </si>
  <si>
    <t>Transferuri între bugete**)    (se scad)subventie+evenimente cult.</t>
  </si>
  <si>
    <t>Total                     buget          general</t>
  </si>
  <si>
    <t>Bugetul împrumuturilor</t>
  </si>
  <si>
    <t>intre</t>
  </si>
  <si>
    <t>bugete</t>
  </si>
  <si>
    <t>(se scad)</t>
  </si>
  <si>
    <t>externe</t>
  </si>
  <si>
    <t>interne</t>
  </si>
  <si>
    <t>A</t>
  </si>
  <si>
    <t>0</t>
  </si>
  <si>
    <t xml:space="preserve">VENITURI  TOTAL  (rd.02+18+19+20+23)                 </t>
  </si>
  <si>
    <t>01</t>
  </si>
  <si>
    <t xml:space="preserve">Venituri curente   (rd.03+17)                       </t>
  </si>
  <si>
    <t>02</t>
  </si>
  <si>
    <t xml:space="preserve">Venituri fiscale  (rd.04+06+09+10+11+16)                        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</si>
  <si>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</si>
  <si>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</si>
  <si>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</si>
  <si>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</si>
  <si>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</si>
  <si>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</si>
  <si>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</si>
  <si>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</si>
  <si>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</si>
  <si>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</si>
  <si>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</si>
  <si>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</si>
  <si>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</si>
  <si>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</si>
  <si>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</si>
  <si>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 xml:space="preserve">Impozite si taxe pe bunuri si servicii   (rd.12 la rd.15)               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</si>
  <si>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</si>
  <si>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</si>
  <si>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</si>
  <si>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</si>
  <si>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</si>
  <si>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</si>
  <si>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</si>
  <si>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</si>
  <si>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</si>
  <si>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 xml:space="preserve"> 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</si>
  <si>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</si>
  <si>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</si>
  <si>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</si>
  <si>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</si>
  <si>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</si>
  <si>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</si>
  <si>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</si>
  <si>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</si>
  <si>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Credite interne 41.07.02.01</t>
  </si>
  <si>
    <t>Refinantari credite interne 41.07.02.04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</si>
  <si>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</si>
  <si>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</si>
  <si>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</si>
  <si>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</si>
  <si>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</si>
  <si>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</si>
  <si>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</si>
  <si>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</si>
  <si>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           </t>
  </si>
  <si>
    <t xml:space="preserve">Cheltuieli curente   (rd.25 la rd.34)                        </t>
  </si>
  <si>
    <t>24</t>
  </si>
  <si>
    <t xml:space="preserve">Cheltuieli de personal                </t>
  </si>
  <si>
    <t>25</t>
  </si>
  <si>
    <t xml:space="preserve">Bunuri si servicii                </t>
  </si>
  <si>
    <t>26</t>
  </si>
  <si>
    <t>Dobanzi</t>
  </si>
  <si>
    <t>27</t>
  </si>
  <si>
    <t xml:space="preserve">Subventii                                  </t>
  </si>
  <si>
    <t>28</t>
  </si>
  <si>
    <t>Fonduri de rezerva</t>
  </si>
  <si>
    <t>29</t>
  </si>
  <si>
    <t xml:space="preserve">Transferuri intre unitati ale administratiei publice                             </t>
  </si>
  <si>
    <t>30</t>
  </si>
  <si>
    <t>Alte transferuri</t>
  </si>
  <si>
    <t>31</t>
  </si>
  <si>
    <t>Proiecte cu finantare din Fonduri externe nerambursabile postaderare</t>
  </si>
  <si>
    <t>32</t>
  </si>
  <si>
    <t>Asistenta sociala</t>
  </si>
  <si>
    <t>33</t>
  </si>
  <si>
    <t>Alte cheltuieli</t>
  </si>
  <si>
    <t>34</t>
  </si>
  <si>
    <t xml:space="preserve">Cheltuieli de capital                     </t>
  </si>
  <si>
    <t>35</t>
  </si>
  <si>
    <t>Operatiuni financiare (rd.37+38)</t>
  </si>
  <si>
    <t>36</t>
  </si>
  <si>
    <t xml:space="preserve">Imprumuturi acordate                  </t>
  </si>
  <si>
    <t>37</t>
  </si>
  <si>
    <t>Rambursari de credite externe si interne</t>
  </si>
  <si>
    <t>38</t>
  </si>
  <si>
    <t>Plăţi efectuate în anii precedenţi şi recuperate în anul curent</t>
  </si>
  <si>
    <t>39</t>
  </si>
  <si>
    <t>Rezerve</t>
  </si>
  <si>
    <t>40</t>
  </si>
  <si>
    <r>
      <t xml:space="preserve">EXCEDENT(+)/DEFICIT(-) 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                                                               (rd.01-rd.23)   </t>
    </r>
  </si>
  <si>
    <t>41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</si>
  <si>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</si>
  <si>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</si>
  <si>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</si>
  <si>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</si>
  <si>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</si>
  <si>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</si>
  <si>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</si>
  <si>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</si>
  <si>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</si>
  <si>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</si>
  <si>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</si>
  <si>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</si>
  <si>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</si>
  <si>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</si>
  <si>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</si>
  <si>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</si>
  <si>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</si>
  <si>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</si>
  <si>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</si>
  <si>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</si>
  <si>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</si>
  <si>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</si>
  <si>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</si>
  <si>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</si>
  <si>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</si>
  <si>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</si>
  <si>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</si>
  <si>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</si>
  <si>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</si>
  <si>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</si>
  <si>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</si>
  <si>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</si>
  <si>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</si>
  <si>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</si>
  <si>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</si>
  <si>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</si>
  <si>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</si>
  <si>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</si>
  <si>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</si>
  <si>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</si>
  <si>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</si>
  <si>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</si>
  <si>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</si>
  <si>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</si>
  <si>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</si>
  <si>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</si>
  <si>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</si>
  <si>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</si>
  <si>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</si>
  <si>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</si>
  <si>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</si>
  <si>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</si>
  <si>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</si>
  <si>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</si>
  <si>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</si>
  <si>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</si>
  <si>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</si>
  <si>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</si>
  <si>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</si>
  <si>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</si>
  <si>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</si>
  <si>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</si>
  <si>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</si>
  <si>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</si>
  <si>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</si>
  <si>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</si>
  <si>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</si>
  <si>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</si>
  <si>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</si>
  <si>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</si>
  <si>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</si>
  <si>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</si>
  <si>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ORDONATOR CREDITE</t>
  </si>
  <si>
    <t>SEF SERVICIU</t>
  </si>
  <si>
    <t xml:space="preserve">              Kereskenyi Gabor</t>
  </si>
  <si>
    <t>ec.Terezia Borbei</t>
  </si>
  <si>
    <t>PE ANUL 2024</t>
  </si>
  <si>
    <t>Nr 7945/ 05.02.2024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</si>
</sst>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\(#,##0.0\)"/>
    <numFmt numFmtId="165" formatCode="#,##0.0"/>
    <numFmt numFmtId="166" formatCode="0.0"/>
  </numFmts>
  <fonts count="17" x14ac:knownFonts="1">
    <font>
      <sz val="10"/>
      <name val="Arial"/>
    </font>
    <font>
      <sz val="10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b/>
      <u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CE4D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146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1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1" applyFont="1"/>
    <xf numFmtId="0" fontId="3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165" fontId="3" fillId="0" borderId="0" xfId="0" applyNumberFormat="1" applyFont="1"/>
    <xf numFmtId="0" fontId="2" fillId="0" borderId="0" xfId="0" quotePrefix="1" applyFont="1" applyAlignment="1">
      <alignment horizontal="left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2" borderId="0" xfId="0" applyFont="1" applyFill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/>
    </xf>
    <xf numFmtId="164" fontId="9" fillId="0" borderId="2" xfId="0" quotePrefix="1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166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164" fontId="6" fillId="5" borderId="2" xfId="0" applyNumberFormat="1" applyFont="1" applyFill="1" applyBorder="1" applyAlignment="1">
      <alignment horizontal="left"/>
    </xf>
    <xf numFmtId="164" fontId="8" fillId="5" borderId="2" xfId="0" quotePrefix="1" applyNumberFormat="1" applyFont="1" applyFill="1" applyBorder="1" applyAlignment="1">
      <alignment horizontal="left" indent="1"/>
    </xf>
    <xf numFmtId="3" fontId="10" fillId="5" borderId="2" xfId="0" applyNumberFormat="1" applyFont="1" applyFill="1" applyBorder="1" applyAlignment="1">
      <alignment horizontal="center" vertical="center"/>
    </xf>
    <xf numFmtId="3" fontId="10" fillId="5" borderId="2" xfId="0" applyNumberFormat="1" applyFont="1" applyFill="1" applyBorder="1" applyAlignment="1">
      <alignment horizontal="center"/>
    </xf>
    <xf numFmtId="164" fontId="11" fillId="6" borderId="2" xfId="0" applyNumberFormat="1" applyFont="1" applyFill="1" applyBorder="1"/>
    <xf numFmtId="164" fontId="12" fillId="6" borderId="2" xfId="0" quotePrefix="1" applyNumberFormat="1" applyFont="1" applyFill="1" applyBorder="1" applyAlignment="1">
      <alignment horizontal="left" indent="1"/>
    </xf>
    <xf numFmtId="3" fontId="11" fillId="0" borderId="2" xfId="0" applyNumberFormat="1" applyFont="1" applyBorder="1" applyAlignment="1">
      <alignment horizontal="right" vertical="center"/>
    </xf>
    <xf numFmtId="3" fontId="4" fillId="6" borderId="2" xfId="0" applyNumberFormat="1" applyFont="1" applyFill="1" applyBorder="1" applyAlignment="1">
      <alignment horizontal="right" vertical="center"/>
    </xf>
    <xf numFmtId="3" fontId="2" fillId="6" borderId="2" xfId="0" applyNumberFormat="1" applyFont="1" applyFill="1" applyBorder="1" applyAlignment="1">
      <alignment horizontal="right" vertical="center"/>
    </xf>
    <xf numFmtId="3" fontId="2" fillId="6" borderId="2" xfId="0" applyNumberFormat="1" applyFont="1" applyFill="1" applyBorder="1" applyAlignment="1">
      <alignment horizontal="right"/>
    </xf>
    <xf numFmtId="164" fontId="5" fillId="6" borderId="2" xfId="0" applyNumberFormat="1" applyFont="1" applyFill="1" applyBorder="1" applyAlignment="1">
      <alignment horizontal="left" wrapText="1"/>
    </xf>
    <xf numFmtId="164" fontId="9" fillId="6" borderId="2" xfId="0" quotePrefix="1" applyNumberFormat="1" applyFont="1" applyFill="1" applyBorder="1" applyAlignment="1">
      <alignment horizontal="left" indent="1"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3" fontId="3" fillId="6" borderId="2" xfId="0" applyNumberFormat="1" applyFont="1" applyFill="1" applyBorder="1" applyAlignment="1" applyProtection="1">
      <alignment horizontal="right" vertical="center"/>
      <protection locked="0"/>
    </xf>
    <xf numFmtId="164" fontId="5" fillId="6" borderId="2" xfId="0" applyNumberFormat="1" applyFont="1" applyFill="1" applyBorder="1" applyAlignment="1">
      <alignment horizontal="left" indent="2"/>
    </xf>
    <xf numFmtId="3" fontId="6" fillId="7" borderId="2" xfId="0" applyNumberFormat="1" applyFont="1" applyFill="1" applyBorder="1" applyAlignment="1" applyProtection="1">
      <alignment horizontal="right" vertical="center"/>
      <protection locked="0"/>
    </xf>
    <xf numFmtId="3" fontId="3" fillId="6" borderId="2" xfId="0" applyNumberFormat="1" applyFont="1" applyFill="1" applyBorder="1" applyAlignment="1" applyProtection="1">
      <alignment horizontal="right"/>
      <protection locked="0"/>
    </xf>
    <xf numFmtId="164" fontId="11" fillId="3" borderId="2" xfId="0" applyNumberFormat="1" applyFont="1" applyFill="1" applyBorder="1" applyAlignment="1">
      <alignment horizontal="left" wrapText="1"/>
    </xf>
    <xf numFmtId="164" fontId="12" fillId="3" borderId="2" xfId="0" quotePrefix="1" applyNumberFormat="1" applyFont="1" applyFill="1" applyBorder="1" applyAlignment="1">
      <alignment horizontal="left" indent="1"/>
    </xf>
    <xf numFmtId="3" fontId="11" fillId="3" borderId="2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/>
    </xf>
    <xf numFmtId="164" fontId="5" fillId="0" borderId="2" xfId="0" applyNumberFormat="1" applyFont="1" applyBorder="1" applyAlignment="1">
      <alignment horizontal="left" wrapText="1" indent="2"/>
    </xf>
    <xf numFmtId="164" fontId="9" fillId="0" borderId="2" xfId="0" quotePrefix="1" applyNumberFormat="1" applyFont="1" applyBorder="1" applyAlignment="1">
      <alignment horizontal="left" indent="1"/>
    </xf>
    <xf numFmtId="3" fontId="11" fillId="7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Border="1" applyAlignment="1" applyProtection="1">
      <alignment horizontal="right"/>
      <protection locked="0"/>
    </xf>
    <xf numFmtId="3" fontId="6" fillId="8" borderId="2" xfId="0" applyNumberFormat="1" applyFont="1" applyFill="1" applyBorder="1" applyAlignment="1" applyProtection="1">
      <alignment horizontal="right" vertical="center"/>
      <protection locked="0"/>
    </xf>
    <xf numFmtId="164" fontId="5" fillId="0" borderId="2" xfId="0" applyNumberFormat="1" applyFont="1" applyBorder="1" applyAlignment="1">
      <alignment horizontal="left" wrapText="1"/>
    </xf>
    <xf numFmtId="164" fontId="5" fillId="0" borderId="2" xfId="0" applyNumberFormat="1" applyFont="1" applyBorder="1"/>
    <xf numFmtId="164" fontId="6" fillId="3" borderId="2" xfId="0" applyNumberFormat="1" applyFont="1" applyFill="1" applyBorder="1" applyAlignment="1">
      <alignment horizontal="left"/>
    </xf>
    <xf numFmtId="164" fontId="9" fillId="3" borderId="2" xfId="0" quotePrefix="1" applyNumberFormat="1" applyFont="1" applyFill="1" applyBorder="1" applyAlignment="1">
      <alignment horizontal="right" indent="1"/>
    </xf>
    <xf numFmtId="3" fontId="6" fillId="3" borderId="2" xfId="0" applyNumberFormat="1" applyFont="1" applyFill="1" applyBorder="1" applyAlignment="1" applyProtection="1">
      <alignment horizontal="right" vertical="center"/>
      <protection locked="0"/>
    </xf>
    <xf numFmtId="3" fontId="3" fillId="3" borderId="2" xfId="0" applyNumberFormat="1" applyFont="1" applyFill="1" applyBorder="1" applyAlignment="1" applyProtection="1">
      <alignment horizontal="right" vertical="center"/>
      <protection locked="0"/>
    </xf>
    <xf numFmtId="164" fontId="5" fillId="0" borderId="2" xfId="0" applyNumberFormat="1" applyFont="1" applyBorder="1" applyAlignment="1">
      <alignment horizontal="left" indent="2"/>
    </xf>
    <xf numFmtId="164" fontId="6" fillId="0" borderId="2" xfId="0" applyNumberFormat="1" applyFont="1" applyBorder="1"/>
    <xf numFmtId="3" fontId="5" fillId="8" borderId="0" xfId="0" applyNumberFormat="1" applyFont="1" applyFill="1" applyAlignment="1">
      <alignment horizontal="right"/>
    </xf>
    <xf numFmtId="3" fontId="2" fillId="8" borderId="2" xfId="0" applyNumberFormat="1" applyFont="1" applyFill="1" applyBorder="1" applyAlignment="1" applyProtection="1">
      <alignment horizontal="right" vertical="center"/>
      <protection locked="0"/>
    </xf>
    <xf numFmtId="3" fontId="3" fillId="8" borderId="2" xfId="0" applyNumberFormat="1" applyFont="1" applyFill="1" applyBorder="1" applyAlignment="1" applyProtection="1">
      <alignment horizontal="right" vertical="center"/>
      <protection locked="0"/>
    </xf>
    <xf numFmtId="3" fontId="3" fillId="0" borderId="2" xfId="0" applyNumberFormat="1" applyFont="1" applyBorder="1" applyAlignment="1" applyProtection="1">
      <alignment horizontal="right" vertical="center"/>
      <protection locked="0"/>
    </xf>
    <xf numFmtId="3" fontId="4" fillId="8" borderId="2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 applyProtection="1">
      <alignment horizontal="right"/>
      <protection locked="0"/>
    </xf>
    <xf numFmtId="3" fontId="3" fillId="8" borderId="2" xfId="0" applyNumberFormat="1" applyFont="1" applyFill="1" applyBorder="1" applyAlignment="1" applyProtection="1">
      <alignment horizontal="right"/>
      <protection locked="0"/>
    </xf>
    <xf numFmtId="164" fontId="5" fillId="0" borderId="2" xfId="0" applyNumberFormat="1" applyFont="1" applyBorder="1" applyAlignment="1">
      <alignment horizontal="right"/>
    </xf>
    <xf numFmtId="164" fontId="11" fillId="3" borderId="2" xfId="0" applyNumberFormat="1" applyFont="1" applyFill="1" applyBorder="1" applyAlignment="1">
      <alignment horizontal="center"/>
    </xf>
    <xf numFmtId="3" fontId="5" fillId="8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right"/>
    </xf>
    <xf numFmtId="3" fontId="2" fillId="6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right"/>
    </xf>
    <xf numFmtId="164" fontId="10" fillId="5" borderId="2" xfId="0" applyNumberFormat="1" applyFont="1" applyFill="1" applyBorder="1" applyAlignment="1">
      <alignment horizontal="center"/>
    </xf>
    <xf numFmtId="164" fontId="10" fillId="5" borderId="2" xfId="0" quotePrefix="1" applyNumberFormat="1" applyFont="1" applyFill="1" applyBorder="1" applyAlignment="1">
      <alignment horizontal="left" indent="1"/>
    </xf>
    <xf numFmtId="164" fontId="11" fillId="3" borderId="2" xfId="0" applyNumberFormat="1" applyFont="1" applyFill="1" applyBorder="1" applyAlignment="1">
      <alignment horizontal="left"/>
    </xf>
    <xf numFmtId="3" fontId="4" fillId="3" borderId="2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/>
    </xf>
    <xf numFmtId="3" fontId="3" fillId="0" borderId="0" xfId="0" applyNumberFormat="1" applyFont="1"/>
    <xf numFmtId="164" fontId="3" fillId="0" borderId="2" xfId="0" quotePrefix="1" applyNumberFormat="1" applyFont="1" applyBorder="1" applyAlignment="1">
      <alignment horizontal="left" indent="2"/>
    </xf>
    <xf numFmtId="164" fontId="3" fillId="0" borderId="2" xfId="0" applyNumberFormat="1" applyFont="1" applyBorder="1" applyAlignment="1">
      <alignment horizontal="left" indent="2"/>
    </xf>
    <xf numFmtId="3" fontId="2" fillId="10" borderId="2" xfId="0" applyNumberFormat="1" applyFont="1" applyFill="1" applyBorder="1" applyAlignment="1">
      <alignment horizontal="right" vertical="center"/>
    </xf>
    <xf numFmtId="3" fontId="2" fillId="11" borderId="2" xfId="0" applyNumberFormat="1" applyFont="1" applyFill="1" applyBorder="1" applyAlignment="1" applyProtection="1">
      <alignment horizontal="right" vertical="center"/>
      <protection locked="0"/>
    </xf>
    <xf numFmtId="3" fontId="2" fillId="9" borderId="2" xfId="0" applyNumberFormat="1" applyFont="1" applyFill="1" applyBorder="1" applyAlignment="1">
      <alignment horizontal="right"/>
    </xf>
    <xf numFmtId="3" fontId="5" fillId="7" borderId="2" xfId="0" applyNumberFormat="1" applyFont="1" applyFill="1" applyBorder="1" applyAlignment="1" applyProtection="1">
      <alignment horizontal="right" vertical="center"/>
      <protection locked="0"/>
    </xf>
    <xf numFmtId="164" fontId="8" fillId="6" borderId="2" xfId="0" applyNumberFormat="1" applyFont="1" applyFill="1" applyBorder="1" applyAlignment="1">
      <alignment horizontal="left" wrapText="1"/>
    </xf>
    <xf numFmtId="3" fontId="5" fillId="11" borderId="2" xfId="0" applyNumberFormat="1" applyFont="1" applyFill="1" applyBorder="1" applyAlignment="1" applyProtection="1">
      <alignment horizontal="right" vertical="center"/>
      <protection locked="0"/>
    </xf>
    <xf numFmtId="3" fontId="11" fillId="6" borderId="2" xfId="0" applyNumberFormat="1" applyFont="1" applyFill="1" applyBorder="1" applyAlignment="1" applyProtection="1">
      <alignment horizontal="right" vertical="center"/>
      <protection locked="0"/>
    </xf>
    <xf numFmtId="164" fontId="3" fillId="6" borderId="2" xfId="0" applyNumberFormat="1" applyFont="1" applyFill="1" applyBorder="1" applyAlignment="1">
      <alignment horizontal="left" indent="2"/>
    </xf>
    <xf numFmtId="164" fontId="11" fillId="6" borderId="2" xfId="0" applyNumberFormat="1" applyFont="1" applyFill="1" applyBorder="1" applyAlignment="1">
      <alignment horizontal="left"/>
    </xf>
    <xf numFmtId="164" fontId="11" fillId="6" borderId="2" xfId="0" quotePrefix="1" applyNumberFormat="1" applyFont="1" applyFill="1" applyBorder="1" applyAlignment="1">
      <alignment horizontal="left" indent="1"/>
    </xf>
    <xf numFmtId="3" fontId="6" fillId="8" borderId="2" xfId="0" applyNumberFormat="1" applyFont="1" applyFill="1" applyBorder="1" applyAlignment="1">
      <alignment horizontal="right" vertical="center"/>
    </xf>
    <xf numFmtId="3" fontId="3" fillId="8" borderId="2" xfId="0" applyNumberFormat="1" applyFont="1" applyFill="1" applyBorder="1" applyAlignment="1">
      <alignment horizontal="right" vertical="center"/>
    </xf>
    <xf numFmtId="3" fontId="2" fillId="8" borderId="2" xfId="0" applyNumberFormat="1" applyFont="1" applyFill="1" applyBorder="1" applyAlignment="1">
      <alignment horizontal="right" vertical="center"/>
    </xf>
    <xf numFmtId="3" fontId="11" fillId="8" borderId="2" xfId="0" applyNumberFormat="1" applyFont="1" applyFill="1" applyBorder="1" applyAlignment="1" applyProtection="1">
      <alignment horizontal="right" vertical="center"/>
      <protection locked="0"/>
    </xf>
    <xf numFmtId="3" fontId="11" fillId="6" borderId="2" xfId="0" applyNumberFormat="1" applyFont="1" applyFill="1" applyBorder="1" applyAlignment="1">
      <alignment horizontal="right" vertical="center"/>
    </xf>
    <xf numFmtId="164" fontId="3" fillId="6" borderId="2" xfId="0" applyNumberFormat="1" applyFont="1" applyFill="1" applyBorder="1" applyAlignment="1">
      <alignment horizontal="left"/>
    </xf>
    <xf numFmtId="3" fontId="5" fillId="8" borderId="2" xfId="0" applyNumberFormat="1" applyFont="1" applyFill="1" applyBorder="1" applyAlignment="1">
      <alignment horizontal="right" vertical="center"/>
    </xf>
    <xf numFmtId="3" fontId="3" fillId="6" borderId="2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5" fillId="0" borderId="2" xfId="0" applyNumberFormat="1" applyFont="1" applyBorder="1" applyAlignment="1" applyProtection="1">
      <alignment horizontal="right" vertical="center"/>
      <protection locked="0"/>
    </xf>
    <xf numFmtId="0" fontId="3" fillId="0" borderId="2" xfId="0" quotePrefix="1" applyFont="1" applyBorder="1" applyAlignment="1">
      <alignment horizontal="left" wrapText="1" indent="2"/>
    </xf>
    <xf numFmtId="0" fontId="3" fillId="6" borderId="2" xfId="0" applyFont="1" applyFill="1" applyBorder="1" applyAlignment="1">
      <alignment horizontal="left" wrapText="1"/>
    </xf>
    <xf numFmtId="3" fontId="5" fillId="6" borderId="2" xfId="0" applyNumberFormat="1" applyFont="1" applyFill="1" applyBorder="1" applyAlignment="1" applyProtection="1">
      <alignment horizontal="right" vertical="center"/>
      <protection locked="0"/>
    </xf>
    <xf numFmtId="164" fontId="3" fillId="0" borderId="2" xfId="0" applyNumberFormat="1" applyFont="1" applyBorder="1" applyAlignment="1">
      <alignment horizontal="left" wrapText="1"/>
    </xf>
    <xf numFmtId="164" fontId="10" fillId="5" borderId="2" xfId="0" applyNumberFormat="1" applyFont="1" applyFill="1" applyBorder="1" applyAlignment="1">
      <alignment horizontal="center" vertical="center" wrapText="1"/>
    </xf>
    <xf numFmtId="164" fontId="13" fillId="5" borderId="2" xfId="0" quotePrefix="1" applyNumberFormat="1" applyFont="1" applyFill="1" applyBorder="1" applyAlignment="1">
      <alignment horizontal="left" indent="1"/>
    </xf>
    <xf numFmtId="3" fontId="10" fillId="5" borderId="2" xfId="0" applyNumberFormat="1" applyFont="1" applyFill="1" applyBorder="1" applyAlignment="1">
      <alignment vertical="center"/>
    </xf>
    <xf numFmtId="3" fontId="10" fillId="5" borderId="2" xfId="0" applyNumberFormat="1" applyFont="1" applyFill="1" applyBorder="1"/>
    <xf numFmtId="164" fontId="2" fillId="3" borderId="2" xfId="0" applyNumberFormat="1" applyFont="1" applyFill="1" applyBorder="1" applyAlignment="1">
      <alignment horizontal="left" wrapText="1"/>
    </xf>
    <xf numFmtId="164" fontId="9" fillId="3" borderId="2" xfId="0" quotePrefix="1" applyNumberFormat="1" applyFont="1" applyFill="1" applyBorder="1" applyAlignment="1">
      <alignment horizontal="left" indent="1"/>
    </xf>
    <xf numFmtId="3" fontId="6" fillId="3" borderId="2" xfId="0" applyNumberFormat="1" applyFont="1" applyFill="1" applyBorder="1" applyAlignment="1">
      <alignment horizontal="center" vertical="center"/>
    </xf>
    <xf numFmtId="164" fontId="15" fillId="0" borderId="2" xfId="0" applyNumberFormat="1" applyFont="1" applyBorder="1" applyAlignment="1">
      <alignment horizontal="left" wrapText="1"/>
    </xf>
    <xf numFmtId="3" fontId="5" fillId="0" borderId="2" xfId="0" applyNumberFormat="1" applyFont="1" applyBorder="1" applyAlignment="1" applyProtection="1">
      <alignment horizontal="center" vertical="center"/>
      <protection locked="0"/>
    </xf>
    <xf numFmtId="3" fontId="3" fillId="0" borderId="2" xfId="0" applyNumberFormat="1" applyFont="1" applyBorder="1" applyAlignment="1" applyProtection="1">
      <alignment horizontal="center" vertical="center"/>
      <protection locked="0"/>
    </xf>
    <xf numFmtId="3" fontId="2" fillId="6" borderId="2" xfId="0" applyNumberFormat="1" applyFont="1" applyFill="1" applyBorder="1" applyAlignment="1">
      <alignment horizontal="center" vertical="center"/>
    </xf>
    <xf numFmtId="3" fontId="3" fillId="6" borderId="2" xfId="0" applyNumberFormat="1" applyFont="1" applyFill="1" applyBorder="1" applyAlignment="1" applyProtection="1">
      <alignment horizontal="center" vertical="center"/>
      <protection locked="0"/>
    </xf>
    <xf numFmtId="3" fontId="2" fillId="6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5" fillId="12" borderId="2" xfId="0" applyNumberFormat="1" applyFont="1" applyFill="1" applyBorder="1" applyAlignment="1" applyProtection="1">
      <alignment horizontal="right" vertical="center"/>
      <protection locked="0"/>
    </xf>
    <xf numFmtId="164" fontId="8" fillId="3" borderId="2" xfId="0" applyNumberFormat="1" applyFont="1" applyFill="1" applyBorder="1" applyAlignment="1">
      <alignment horizontal="left" wrapText="1"/>
    </xf>
    <xf numFmtId="0" fontId="16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3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quotePrefix="1" applyFont="1" applyAlignment="1">
      <alignment horizontal="left" indent="6"/>
    </xf>
    <xf numFmtId="0" fontId="10" fillId="0" borderId="0" xfId="1" applyFont="1" applyAlignment="1">
      <alignment horizontal="center"/>
    </xf>
    <xf numFmtId="0" fontId="13" fillId="0" borderId="0" xfId="3" applyFont="1" applyAlignment="1">
      <alignment horizontal="center"/>
    </xf>
  </cellXfs>
  <cellStyles count="4">
    <cellStyle name="Normal" xfId="0" builtinId="0"/>
    <cellStyle name="Normal_mach03" xfId="3" xr:uid="{BAF58C05-42BD-431E-98AD-95CE8CF2F61A}"/>
    <cellStyle name="Normal_Machete buget 99" xfId="1" xr:uid="{73D56219-ECA1-4411-8689-132424619986}"/>
    <cellStyle name="Normal_VAC 1b" xfId="2" xr:uid="{E44BCDF8-91D8-472C-9CD0-33EADFD788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1</xdr:row>
      <xdr:rowOff>0</xdr:rowOff>
    </xdr:from>
    <xdr:to>
      <xdr:col>0</xdr:col>
      <xdr:colOff>1609725</xdr:colOff>
      <xdr:row>1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9C56CCAB-097E-416B-A13E-6B539A8E497C}"/>
            </a:ext>
          </a:extLst>
        </xdr:cNvPr>
        <xdr:cNvSpPr>
          <a:spLocks noChangeShapeType="1"/>
        </xdr:cNvSpPr>
      </xdr:nvSpPr>
      <xdr:spPr bwMode="auto">
        <a:xfrm>
          <a:off x="638175" y="15240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685800</xdr:colOff>
      <xdr:row>2</xdr:row>
      <xdr:rowOff>0</xdr:rowOff>
    </xdr:from>
    <xdr:to>
      <xdr:col>0</xdr:col>
      <xdr:colOff>1099911</xdr:colOff>
      <xdr:row>2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54E290F2-2A63-48F5-91CF-D3491AAAE091}"/>
            </a:ext>
          </a:extLst>
        </xdr:cNvPr>
        <xdr:cNvSpPr txBox="1">
          <a:spLocks noChangeArrowheads="1"/>
        </xdr:cNvSpPr>
      </xdr:nvSpPr>
      <xdr:spPr bwMode="auto">
        <a:xfrm>
          <a:off x="685800" y="314325"/>
          <a:ext cx="414111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o-RO" sz="1100" b="1" i="0" strike="noStrike">
              <a:solidFill>
                <a:srgbClr val="000000"/>
              </a:solidFill>
              <a:latin typeface="Arial"/>
              <a:cs typeface="Arial"/>
            </a:rPr>
            <a:t>    11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ager/Desktop/140%2004%204%20iul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40-04 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A2846-C6C1-49CC-88C0-19A76F5A34BA}">
  <sheetPr>
    <tabColor indexed="14"/>
  </sheetPr>
  <dimension ref="A1:K125"/>
  <sheetViews>
    <sheetView tabSelected="1" zoomScale="75" zoomScaleNormal="75" zoomScaleSheetLayoutView="85" workbookViewId="0">
      <selection activeCell="A3" sqref="A3"/>
    </sheetView>
  </sheetViews>
  <sheetFormatPr defaultRowHeight="12" x14ac:dyDescent="0.2"/>
  <cols>
    <col min="1" max="1" width="59" style="2" customWidth="1"/>
    <col min="2" max="2" width="5.140625" style="2" customWidth="1"/>
    <col min="3" max="3" width="18.140625" style="2" customWidth="1"/>
    <col min="4" max="4" width="12.85546875" style="2" customWidth="1"/>
    <col min="5" max="5" width="13" style="2" customWidth="1"/>
    <col min="6" max="6" width="7.5703125" style="2" customWidth="1"/>
    <col min="7" max="7" width="16.28515625" style="2" customWidth="1"/>
    <col min="8" max="8" width="14.140625" style="2" customWidth="1"/>
    <col min="9" max="9" width="17.7109375" style="2" customWidth="1"/>
    <col min="10" max="10" width="13.5703125" style="2" customWidth="1"/>
    <col min="11" max="11" width="17.28515625" style="2" customWidth="1"/>
    <col min="12" max="236" width="9.140625" style="2"/>
    <col min="237" max="237" width="59" style="2" customWidth="1"/>
    <col min="238" max="238" width="5.140625" style="2" customWidth="1"/>
    <col min="239" max="239" width="18.140625" style="2" customWidth="1"/>
    <col min="240" max="240" width="12.85546875" style="2" customWidth="1"/>
    <col min="241" max="241" width="13" style="2" customWidth="1"/>
    <col min="242" max="242" width="7.5703125" style="2" customWidth="1"/>
    <col min="243" max="243" width="16.28515625" style="2" customWidth="1"/>
    <col min="244" max="244" width="14.140625" style="2" customWidth="1"/>
    <col min="245" max="245" width="17.7109375" style="2" customWidth="1"/>
    <col min="246" max="246" width="13.5703125" style="2" customWidth="1"/>
    <col min="247" max="247" width="17.28515625" style="2" customWidth="1"/>
    <col min="248" max="248" width="5.140625" style="2" customWidth="1"/>
    <col min="249" max="249" width="3.42578125" style="2" customWidth="1"/>
    <col min="250" max="250" width="10.140625" style="2" customWidth="1"/>
    <col min="251" max="251" width="11.85546875" style="2" customWidth="1"/>
    <col min="252" max="252" width="9.140625" style="2"/>
    <col min="253" max="254" width="15" style="2" customWidth="1"/>
    <col min="255" max="255" width="7.7109375" style="2" customWidth="1"/>
    <col min="256" max="256" width="11.5703125" style="2" customWidth="1"/>
    <col min="257" max="257" width="12.140625" style="2" customWidth="1"/>
    <col min="258" max="258" width="11" style="2" customWidth="1"/>
    <col min="259" max="259" width="12" style="2" customWidth="1"/>
    <col min="260" max="492" width="9.140625" style="2"/>
    <col min="493" max="493" width="59" style="2" customWidth="1"/>
    <col min="494" max="494" width="5.140625" style="2" customWidth="1"/>
    <col min="495" max="495" width="18.140625" style="2" customWidth="1"/>
    <col min="496" max="496" width="12.85546875" style="2" customWidth="1"/>
    <col min="497" max="497" width="13" style="2" customWidth="1"/>
    <col min="498" max="498" width="7.5703125" style="2" customWidth="1"/>
    <col min="499" max="499" width="16.28515625" style="2" customWidth="1"/>
    <col min="500" max="500" width="14.140625" style="2" customWidth="1"/>
    <col min="501" max="501" width="17.7109375" style="2" customWidth="1"/>
    <col min="502" max="502" width="13.5703125" style="2" customWidth="1"/>
    <col min="503" max="503" width="17.28515625" style="2" customWidth="1"/>
    <col min="504" max="504" width="5.140625" style="2" customWidth="1"/>
    <col min="505" max="505" width="3.42578125" style="2" customWidth="1"/>
    <col min="506" max="506" width="10.140625" style="2" customWidth="1"/>
    <col min="507" max="507" width="11.85546875" style="2" customWidth="1"/>
    <col min="508" max="508" width="9.140625" style="2"/>
    <col min="509" max="510" width="15" style="2" customWidth="1"/>
    <col min="511" max="511" width="7.7109375" style="2" customWidth="1"/>
    <col min="512" max="512" width="11.5703125" style="2" customWidth="1"/>
    <col min="513" max="513" width="12.140625" style="2" customWidth="1"/>
    <col min="514" max="514" width="11" style="2" customWidth="1"/>
    <col min="515" max="515" width="12" style="2" customWidth="1"/>
    <col min="516" max="748" width="9.140625" style="2"/>
    <col min="749" max="749" width="59" style="2" customWidth="1"/>
    <col min="750" max="750" width="5.140625" style="2" customWidth="1"/>
    <col min="751" max="751" width="18.140625" style="2" customWidth="1"/>
    <col min="752" max="752" width="12.85546875" style="2" customWidth="1"/>
    <col min="753" max="753" width="13" style="2" customWidth="1"/>
    <col min="754" max="754" width="7.5703125" style="2" customWidth="1"/>
    <col min="755" max="755" width="16.28515625" style="2" customWidth="1"/>
    <col min="756" max="756" width="14.140625" style="2" customWidth="1"/>
    <col min="757" max="757" width="17.7109375" style="2" customWidth="1"/>
    <col min="758" max="758" width="13.5703125" style="2" customWidth="1"/>
    <col min="759" max="759" width="17.28515625" style="2" customWidth="1"/>
    <col min="760" max="760" width="5.140625" style="2" customWidth="1"/>
    <col min="761" max="761" width="3.42578125" style="2" customWidth="1"/>
    <col min="762" max="762" width="10.140625" style="2" customWidth="1"/>
    <col min="763" max="763" width="11.85546875" style="2" customWidth="1"/>
    <col min="764" max="764" width="9.140625" style="2"/>
    <col min="765" max="766" width="15" style="2" customWidth="1"/>
    <col min="767" max="767" width="7.7109375" style="2" customWidth="1"/>
    <col min="768" max="768" width="11.5703125" style="2" customWidth="1"/>
    <col min="769" max="769" width="12.140625" style="2" customWidth="1"/>
    <col min="770" max="770" width="11" style="2" customWidth="1"/>
    <col min="771" max="771" width="12" style="2" customWidth="1"/>
    <col min="772" max="1004" width="9.140625" style="2"/>
    <col min="1005" max="1005" width="59" style="2" customWidth="1"/>
    <col min="1006" max="1006" width="5.140625" style="2" customWidth="1"/>
    <col min="1007" max="1007" width="18.140625" style="2" customWidth="1"/>
    <col min="1008" max="1008" width="12.85546875" style="2" customWidth="1"/>
    <col min="1009" max="1009" width="13" style="2" customWidth="1"/>
    <col min="1010" max="1010" width="7.5703125" style="2" customWidth="1"/>
    <col min="1011" max="1011" width="16.28515625" style="2" customWidth="1"/>
    <col min="1012" max="1012" width="14.140625" style="2" customWidth="1"/>
    <col min="1013" max="1013" width="17.7109375" style="2" customWidth="1"/>
    <col min="1014" max="1014" width="13.5703125" style="2" customWidth="1"/>
    <col min="1015" max="1015" width="17.28515625" style="2" customWidth="1"/>
    <col min="1016" max="1016" width="5.140625" style="2" customWidth="1"/>
    <col min="1017" max="1017" width="3.42578125" style="2" customWidth="1"/>
    <col min="1018" max="1018" width="10.140625" style="2" customWidth="1"/>
    <col min="1019" max="1019" width="11.85546875" style="2" customWidth="1"/>
    <col min="1020" max="1020" width="9.140625" style="2"/>
    <col min="1021" max="1022" width="15" style="2" customWidth="1"/>
    <col min="1023" max="1023" width="7.7109375" style="2" customWidth="1"/>
    <col min="1024" max="1024" width="11.5703125" style="2" customWidth="1"/>
    <col min="1025" max="1025" width="12.140625" style="2" customWidth="1"/>
    <col min="1026" max="1026" width="11" style="2" customWidth="1"/>
    <col min="1027" max="1027" width="12" style="2" customWidth="1"/>
    <col min="1028" max="1260" width="9.140625" style="2"/>
    <col min="1261" max="1261" width="59" style="2" customWidth="1"/>
    <col min="1262" max="1262" width="5.140625" style="2" customWidth="1"/>
    <col min="1263" max="1263" width="18.140625" style="2" customWidth="1"/>
    <col min="1264" max="1264" width="12.85546875" style="2" customWidth="1"/>
    <col min="1265" max="1265" width="13" style="2" customWidth="1"/>
    <col min="1266" max="1266" width="7.5703125" style="2" customWidth="1"/>
    <col min="1267" max="1267" width="16.28515625" style="2" customWidth="1"/>
    <col min="1268" max="1268" width="14.140625" style="2" customWidth="1"/>
    <col min="1269" max="1269" width="17.7109375" style="2" customWidth="1"/>
    <col min="1270" max="1270" width="13.5703125" style="2" customWidth="1"/>
    <col min="1271" max="1271" width="17.28515625" style="2" customWidth="1"/>
    <col min="1272" max="1272" width="5.140625" style="2" customWidth="1"/>
    <col min="1273" max="1273" width="3.42578125" style="2" customWidth="1"/>
    <col min="1274" max="1274" width="10.140625" style="2" customWidth="1"/>
    <col min="1275" max="1275" width="11.85546875" style="2" customWidth="1"/>
    <col min="1276" max="1276" width="9.140625" style="2"/>
    <col min="1277" max="1278" width="15" style="2" customWidth="1"/>
    <col min="1279" max="1279" width="7.7109375" style="2" customWidth="1"/>
    <col min="1280" max="1280" width="11.5703125" style="2" customWidth="1"/>
    <col min="1281" max="1281" width="12.140625" style="2" customWidth="1"/>
    <col min="1282" max="1282" width="11" style="2" customWidth="1"/>
    <col min="1283" max="1283" width="12" style="2" customWidth="1"/>
    <col min="1284" max="1516" width="9.140625" style="2"/>
    <col min="1517" max="1517" width="59" style="2" customWidth="1"/>
    <col min="1518" max="1518" width="5.140625" style="2" customWidth="1"/>
    <col min="1519" max="1519" width="18.140625" style="2" customWidth="1"/>
    <col min="1520" max="1520" width="12.85546875" style="2" customWidth="1"/>
    <col min="1521" max="1521" width="13" style="2" customWidth="1"/>
    <col min="1522" max="1522" width="7.5703125" style="2" customWidth="1"/>
    <col min="1523" max="1523" width="16.28515625" style="2" customWidth="1"/>
    <col min="1524" max="1524" width="14.140625" style="2" customWidth="1"/>
    <col min="1525" max="1525" width="17.7109375" style="2" customWidth="1"/>
    <col min="1526" max="1526" width="13.5703125" style="2" customWidth="1"/>
    <col min="1527" max="1527" width="17.28515625" style="2" customWidth="1"/>
    <col min="1528" max="1528" width="5.140625" style="2" customWidth="1"/>
    <col min="1529" max="1529" width="3.42578125" style="2" customWidth="1"/>
    <col min="1530" max="1530" width="10.140625" style="2" customWidth="1"/>
    <col min="1531" max="1531" width="11.85546875" style="2" customWidth="1"/>
    <col min="1532" max="1532" width="9.140625" style="2"/>
    <col min="1533" max="1534" width="15" style="2" customWidth="1"/>
    <col min="1535" max="1535" width="7.7109375" style="2" customWidth="1"/>
    <col min="1536" max="1536" width="11.5703125" style="2" customWidth="1"/>
    <col min="1537" max="1537" width="12.140625" style="2" customWidth="1"/>
    <col min="1538" max="1538" width="11" style="2" customWidth="1"/>
    <col min="1539" max="1539" width="12" style="2" customWidth="1"/>
    <col min="1540" max="1772" width="9.140625" style="2"/>
    <col min="1773" max="1773" width="59" style="2" customWidth="1"/>
    <col min="1774" max="1774" width="5.140625" style="2" customWidth="1"/>
    <col min="1775" max="1775" width="18.140625" style="2" customWidth="1"/>
    <col min="1776" max="1776" width="12.85546875" style="2" customWidth="1"/>
    <col min="1777" max="1777" width="13" style="2" customWidth="1"/>
    <col min="1778" max="1778" width="7.5703125" style="2" customWidth="1"/>
    <col min="1779" max="1779" width="16.28515625" style="2" customWidth="1"/>
    <col min="1780" max="1780" width="14.140625" style="2" customWidth="1"/>
    <col min="1781" max="1781" width="17.7109375" style="2" customWidth="1"/>
    <col min="1782" max="1782" width="13.5703125" style="2" customWidth="1"/>
    <col min="1783" max="1783" width="17.28515625" style="2" customWidth="1"/>
    <col min="1784" max="1784" width="5.140625" style="2" customWidth="1"/>
    <col min="1785" max="1785" width="3.42578125" style="2" customWidth="1"/>
    <col min="1786" max="1786" width="10.140625" style="2" customWidth="1"/>
    <col min="1787" max="1787" width="11.85546875" style="2" customWidth="1"/>
    <col min="1788" max="1788" width="9.140625" style="2"/>
    <col min="1789" max="1790" width="15" style="2" customWidth="1"/>
    <col min="1791" max="1791" width="7.7109375" style="2" customWidth="1"/>
    <col min="1792" max="1792" width="11.5703125" style="2" customWidth="1"/>
    <col min="1793" max="1793" width="12.140625" style="2" customWidth="1"/>
    <col min="1794" max="1794" width="11" style="2" customWidth="1"/>
    <col min="1795" max="1795" width="12" style="2" customWidth="1"/>
    <col min="1796" max="2028" width="9.140625" style="2"/>
    <col min="2029" max="2029" width="59" style="2" customWidth="1"/>
    <col min="2030" max="2030" width="5.140625" style="2" customWidth="1"/>
    <col min="2031" max="2031" width="18.140625" style="2" customWidth="1"/>
    <col min="2032" max="2032" width="12.85546875" style="2" customWidth="1"/>
    <col min="2033" max="2033" width="13" style="2" customWidth="1"/>
    <col min="2034" max="2034" width="7.5703125" style="2" customWidth="1"/>
    <col min="2035" max="2035" width="16.28515625" style="2" customWidth="1"/>
    <col min="2036" max="2036" width="14.140625" style="2" customWidth="1"/>
    <col min="2037" max="2037" width="17.7109375" style="2" customWidth="1"/>
    <col min="2038" max="2038" width="13.5703125" style="2" customWidth="1"/>
    <col min="2039" max="2039" width="17.28515625" style="2" customWidth="1"/>
    <col min="2040" max="2040" width="5.140625" style="2" customWidth="1"/>
    <col min="2041" max="2041" width="3.42578125" style="2" customWidth="1"/>
    <col min="2042" max="2042" width="10.140625" style="2" customWidth="1"/>
    <col min="2043" max="2043" width="11.85546875" style="2" customWidth="1"/>
    <col min="2044" max="2044" width="9.140625" style="2"/>
    <col min="2045" max="2046" width="15" style="2" customWidth="1"/>
    <col min="2047" max="2047" width="7.7109375" style="2" customWidth="1"/>
    <col min="2048" max="2048" width="11.5703125" style="2" customWidth="1"/>
    <col min="2049" max="2049" width="12.140625" style="2" customWidth="1"/>
    <col min="2050" max="2050" width="11" style="2" customWidth="1"/>
    <col min="2051" max="2051" width="12" style="2" customWidth="1"/>
    <col min="2052" max="2284" width="9.140625" style="2"/>
    <col min="2285" max="2285" width="59" style="2" customWidth="1"/>
    <col min="2286" max="2286" width="5.140625" style="2" customWidth="1"/>
    <col min="2287" max="2287" width="18.140625" style="2" customWidth="1"/>
    <col min="2288" max="2288" width="12.85546875" style="2" customWidth="1"/>
    <col min="2289" max="2289" width="13" style="2" customWidth="1"/>
    <col min="2290" max="2290" width="7.5703125" style="2" customWidth="1"/>
    <col min="2291" max="2291" width="16.28515625" style="2" customWidth="1"/>
    <col min="2292" max="2292" width="14.140625" style="2" customWidth="1"/>
    <col min="2293" max="2293" width="17.7109375" style="2" customWidth="1"/>
    <col min="2294" max="2294" width="13.5703125" style="2" customWidth="1"/>
    <col min="2295" max="2295" width="17.28515625" style="2" customWidth="1"/>
    <col min="2296" max="2296" width="5.140625" style="2" customWidth="1"/>
    <col min="2297" max="2297" width="3.42578125" style="2" customWidth="1"/>
    <col min="2298" max="2298" width="10.140625" style="2" customWidth="1"/>
    <col min="2299" max="2299" width="11.85546875" style="2" customWidth="1"/>
    <col min="2300" max="2300" width="9.140625" style="2"/>
    <col min="2301" max="2302" width="15" style="2" customWidth="1"/>
    <col min="2303" max="2303" width="7.7109375" style="2" customWidth="1"/>
    <col min="2304" max="2304" width="11.5703125" style="2" customWidth="1"/>
    <col min="2305" max="2305" width="12.140625" style="2" customWidth="1"/>
    <col min="2306" max="2306" width="11" style="2" customWidth="1"/>
    <col min="2307" max="2307" width="12" style="2" customWidth="1"/>
    <col min="2308" max="2540" width="9.140625" style="2"/>
    <col min="2541" max="2541" width="59" style="2" customWidth="1"/>
    <col min="2542" max="2542" width="5.140625" style="2" customWidth="1"/>
    <col min="2543" max="2543" width="18.140625" style="2" customWidth="1"/>
    <col min="2544" max="2544" width="12.85546875" style="2" customWidth="1"/>
    <col min="2545" max="2545" width="13" style="2" customWidth="1"/>
    <col min="2546" max="2546" width="7.5703125" style="2" customWidth="1"/>
    <col min="2547" max="2547" width="16.28515625" style="2" customWidth="1"/>
    <col min="2548" max="2548" width="14.140625" style="2" customWidth="1"/>
    <col min="2549" max="2549" width="17.7109375" style="2" customWidth="1"/>
    <col min="2550" max="2550" width="13.5703125" style="2" customWidth="1"/>
    <col min="2551" max="2551" width="17.28515625" style="2" customWidth="1"/>
    <col min="2552" max="2552" width="5.140625" style="2" customWidth="1"/>
    <col min="2553" max="2553" width="3.42578125" style="2" customWidth="1"/>
    <col min="2554" max="2554" width="10.140625" style="2" customWidth="1"/>
    <col min="2555" max="2555" width="11.85546875" style="2" customWidth="1"/>
    <col min="2556" max="2556" width="9.140625" style="2"/>
    <col min="2557" max="2558" width="15" style="2" customWidth="1"/>
    <col min="2559" max="2559" width="7.7109375" style="2" customWidth="1"/>
    <col min="2560" max="2560" width="11.5703125" style="2" customWidth="1"/>
    <col min="2561" max="2561" width="12.140625" style="2" customWidth="1"/>
    <col min="2562" max="2562" width="11" style="2" customWidth="1"/>
    <col min="2563" max="2563" width="12" style="2" customWidth="1"/>
    <col min="2564" max="2796" width="9.140625" style="2"/>
    <col min="2797" max="2797" width="59" style="2" customWidth="1"/>
    <col min="2798" max="2798" width="5.140625" style="2" customWidth="1"/>
    <col min="2799" max="2799" width="18.140625" style="2" customWidth="1"/>
    <col min="2800" max="2800" width="12.85546875" style="2" customWidth="1"/>
    <col min="2801" max="2801" width="13" style="2" customWidth="1"/>
    <col min="2802" max="2802" width="7.5703125" style="2" customWidth="1"/>
    <col min="2803" max="2803" width="16.28515625" style="2" customWidth="1"/>
    <col min="2804" max="2804" width="14.140625" style="2" customWidth="1"/>
    <col min="2805" max="2805" width="17.7109375" style="2" customWidth="1"/>
    <col min="2806" max="2806" width="13.5703125" style="2" customWidth="1"/>
    <col min="2807" max="2807" width="17.28515625" style="2" customWidth="1"/>
    <col min="2808" max="2808" width="5.140625" style="2" customWidth="1"/>
    <col min="2809" max="2809" width="3.42578125" style="2" customWidth="1"/>
    <col min="2810" max="2810" width="10.140625" style="2" customWidth="1"/>
    <col min="2811" max="2811" width="11.85546875" style="2" customWidth="1"/>
    <col min="2812" max="2812" width="9.140625" style="2"/>
    <col min="2813" max="2814" width="15" style="2" customWidth="1"/>
    <col min="2815" max="2815" width="7.7109375" style="2" customWidth="1"/>
    <col min="2816" max="2816" width="11.5703125" style="2" customWidth="1"/>
    <col min="2817" max="2817" width="12.140625" style="2" customWidth="1"/>
    <col min="2818" max="2818" width="11" style="2" customWidth="1"/>
    <col min="2819" max="2819" width="12" style="2" customWidth="1"/>
    <col min="2820" max="3052" width="9.140625" style="2"/>
    <col min="3053" max="3053" width="59" style="2" customWidth="1"/>
    <col min="3054" max="3054" width="5.140625" style="2" customWidth="1"/>
    <col min="3055" max="3055" width="18.140625" style="2" customWidth="1"/>
    <col min="3056" max="3056" width="12.85546875" style="2" customWidth="1"/>
    <col min="3057" max="3057" width="13" style="2" customWidth="1"/>
    <col min="3058" max="3058" width="7.5703125" style="2" customWidth="1"/>
    <col min="3059" max="3059" width="16.28515625" style="2" customWidth="1"/>
    <col min="3060" max="3060" width="14.140625" style="2" customWidth="1"/>
    <col min="3061" max="3061" width="17.7109375" style="2" customWidth="1"/>
    <col min="3062" max="3062" width="13.5703125" style="2" customWidth="1"/>
    <col min="3063" max="3063" width="17.28515625" style="2" customWidth="1"/>
    <col min="3064" max="3064" width="5.140625" style="2" customWidth="1"/>
    <col min="3065" max="3065" width="3.42578125" style="2" customWidth="1"/>
    <col min="3066" max="3066" width="10.140625" style="2" customWidth="1"/>
    <col min="3067" max="3067" width="11.85546875" style="2" customWidth="1"/>
    <col min="3068" max="3068" width="9.140625" style="2"/>
    <col min="3069" max="3070" width="15" style="2" customWidth="1"/>
    <col min="3071" max="3071" width="7.7109375" style="2" customWidth="1"/>
    <col min="3072" max="3072" width="11.5703125" style="2" customWidth="1"/>
    <col min="3073" max="3073" width="12.140625" style="2" customWidth="1"/>
    <col min="3074" max="3074" width="11" style="2" customWidth="1"/>
    <col min="3075" max="3075" width="12" style="2" customWidth="1"/>
    <col min="3076" max="3308" width="9.140625" style="2"/>
    <col min="3309" max="3309" width="59" style="2" customWidth="1"/>
    <col min="3310" max="3310" width="5.140625" style="2" customWidth="1"/>
    <col min="3311" max="3311" width="18.140625" style="2" customWidth="1"/>
    <col min="3312" max="3312" width="12.85546875" style="2" customWidth="1"/>
    <col min="3313" max="3313" width="13" style="2" customWidth="1"/>
    <col min="3314" max="3314" width="7.5703125" style="2" customWidth="1"/>
    <col min="3315" max="3315" width="16.28515625" style="2" customWidth="1"/>
    <col min="3316" max="3316" width="14.140625" style="2" customWidth="1"/>
    <col min="3317" max="3317" width="17.7109375" style="2" customWidth="1"/>
    <col min="3318" max="3318" width="13.5703125" style="2" customWidth="1"/>
    <col min="3319" max="3319" width="17.28515625" style="2" customWidth="1"/>
    <col min="3320" max="3320" width="5.140625" style="2" customWidth="1"/>
    <col min="3321" max="3321" width="3.42578125" style="2" customWidth="1"/>
    <col min="3322" max="3322" width="10.140625" style="2" customWidth="1"/>
    <col min="3323" max="3323" width="11.85546875" style="2" customWidth="1"/>
    <col min="3324" max="3324" width="9.140625" style="2"/>
    <col min="3325" max="3326" width="15" style="2" customWidth="1"/>
    <col min="3327" max="3327" width="7.7109375" style="2" customWidth="1"/>
    <col min="3328" max="3328" width="11.5703125" style="2" customWidth="1"/>
    <col min="3329" max="3329" width="12.140625" style="2" customWidth="1"/>
    <col min="3330" max="3330" width="11" style="2" customWidth="1"/>
    <col min="3331" max="3331" width="12" style="2" customWidth="1"/>
    <col min="3332" max="3564" width="9.140625" style="2"/>
    <col min="3565" max="3565" width="59" style="2" customWidth="1"/>
    <col min="3566" max="3566" width="5.140625" style="2" customWidth="1"/>
    <col min="3567" max="3567" width="18.140625" style="2" customWidth="1"/>
    <col min="3568" max="3568" width="12.85546875" style="2" customWidth="1"/>
    <col min="3569" max="3569" width="13" style="2" customWidth="1"/>
    <col min="3570" max="3570" width="7.5703125" style="2" customWidth="1"/>
    <col min="3571" max="3571" width="16.28515625" style="2" customWidth="1"/>
    <col min="3572" max="3572" width="14.140625" style="2" customWidth="1"/>
    <col min="3573" max="3573" width="17.7109375" style="2" customWidth="1"/>
    <col min="3574" max="3574" width="13.5703125" style="2" customWidth="1"/>
    <col min="3575" max="3575" width="17.28515625" style="2" customWidth="1"/>
    <col min="3576" max="3576" width="5.140625" style="2" customWidth="1"/>
    <col min="3577" max="3577" width="3.42578125" style="2" customWidth="1"/>
    <col min="3578" max="3578" width="10.140625" style="2" customWidth="1"/>
    <col min="3579" max="3579" width="11.85546875" style="2" customWidth="1"/>
    <col min="3580" max="3580" width="9.140625" style="2"/>
    <col min="3581" max="3582" width="15" style="2" customWidth="1"/>
    <col min="3583" max="3583" width="7.7109375" style="2" customWidth="1"/>
    <col min="3584" max="3584" width="11.5703125" style="2" customWidth="1"/>
    <col min="3585" max="3585" width="12.140625" style="2" customWidth="1"/>
    <col min="3586" max="3586" width="11" style="2" customWidth="1"/>
    <col min="3587" max="3587" width="12" style="2" customWidth="1"/>
    <col min="3588" max="3820" width="9.140625" style="2"/>
    <col min="3821" max="3821" width="59" style="2" customWidth="1"/>
    <col min="3822" max="3822" width="5.140625" style="2" customWidth="1"/>
    <col min="3823" max="3823" width="18.140625" style="2" customWidth="1"/>
    <col min="3824" max="3824" width="12.85546875" style="2" customWidth="1"/>
    <col min="3825" max="3825" width="13" style="2" customWidth="1"/>
    <col min="3826" max="3826" width="7.5703125" style="2" customWidth="1"/>
    <col min="3827" max="3827" width="16.28515625" style="2" customWidth="1"/>
    <col min="3828" max="3828" width="14.140625" style="2" customWidth="1"/>
    <col min="3829" max="3829" width="17.7109375" style="2" customWidth="1"/>
    <col min="3830" max="3830" width="13.5703125" style="2" customWidth="1"/>
    <col min="3831" max="3831" width="17.28515625" style="2" customWidth="1"/>
    <col min="3832" max="3832" width="5.140625" style="2" customWidth="1"/>
    <col min="3833" max="3833" width="3.42578125" style="2" customWidth="1"/>
    <col min="3834" max="3834" width="10.140625" style="2" customWidth="1"/>
    <col min="3835" max="3835" width="11.85546875" style="2" customWidth="1"/>
    <col min="3836" max="3836" width="9.140625" style="2"/>
    <col min="3837" max="3838" width="15" style="2" customWidth="1"/>
    <col min="3839" max="3839" width="7.7109375" style="2" customWidth="1"/>
    <col min="3840" max="3840" width="11.5703125" style="2" customWidth="1"/>
    <col min="3841" max="3841" width="12.140625" style="2" customWidth="1"/>
    <col min="3842" max="3842" width="11" style="2" customWidth="1"/>
    <col min="3843" max="3843" width="12" style="2" customWidth="1"/>
    <col min="3844" max="4076" width="9.140625" style="2"/>
    <col min="4077" max="4077" width="59" style="2" customWidth="1"/>
    <col min="4078" max="4078" width="5.140625" style="2" customWidth="1"/>
    <col min="4079" max="4079" width="18.140625" style="2" customWidth="1"/>
    <col min="4080" max="4080" width="12.85546875" style="2" customWidth="1"/>
    <col min="4081" max="4081" width="13" style="2" customWidth="1"/>
    <col min="4082" max="4082" width="7.5703125" style="2" customWidth="1"/>
    <col min="4083" max="4083" width="16.28515625" style="2" customWidth="1"/>
    <col min="4084" max="4084" width="14.140625" style="2" customWidth="1"/>
    <col min="4085" max="4085" width="17.7109375" style="2" customWidth="1"/>
    <col min="4086" max="4086" width="13.5703125" style="2" customWidth="1"/>
    <col min="4087" max="4087" width="17.28515625" style="2" customWidth="1"/>
    <col min="4088" max="4088" width="5.140625" style="2" customWidth="1"/>
    <col min="4089" max="4089" width="3.42578125" style="2" customWidth="1"/>
    <col min="4090" max="4090" width="10.140625" style="2" customWidth="1"/>
    <col min="4091" max="4091" width="11.85546875" style="2" customWidth="1"/>
    <col min="4092" max="4092" width="9.140625" style="2"/>
    <col min="4093" max="4094" width="15" style="2" customWidth="1"/>
    <col min="4095" max="4095" width="7.7109375" style="2" customWidth="1"/>
    <col min="4096" max="4096" width="11.5703125" style="2" customWidth="1"/>
    <col min="4097" max="4097" width="12.140625" style="2" customWidth="1"/>
    <col min="4098" max="4098" width="11" style="2" customWidth="1"/>
    <col min="4099" max="4099" width="12" style="2" customWidth="1"/>
    <col min="4100" max="4332" width="9.140625" style="2"/>
    <col min="4333" max="4333" width="59" style="2" customWidth="1"/>
    <col min="4334" max="4334" width="5.140625" style="2" customWidth="1"/>
    <col min="4335" max="4335" width="18.140625" style="2" customWidth="1"/>
    <col min="4336" max="4336" width="12.85546875" style="2" customWidth="1"/>
    <col min="4337" max="4337" width="13" style="2" customWidth="1"/>
    <col min="4338" max="4338" width="7.5703125" style="2" customWidth="1"/>
    <col min="4339" max="4339" width="16.28515625" style="2" customWidth="1"/>
    <col min="4340" max="4340" width="14.140625" style="2" customWidth="1"/>
    <col min="4341" max="4341" width="17.7109375" style="2" customWidth="1"/>
    <col min="4342" max="4342" width="13.5703125" style="2" customWidth="1"/>
    <col min="4343" max="4343" width="17.28515625" style="2" customWidth="1"/>
    <col min="4344" max="4344" width="5.140625" style="2" customWidth="1"/>
    <col min="4345" max="4345" width="3.42578125" style="2" customWidth="1"/>
    <col min="4346" max="4346" width="10.140625" style="2" customWidth="1"/>
    <col min="4347" max="4347" width="11.85546875" style="2" customWidth="1"/>
    <col min="4348" max="4348" width="9.140625" style="2"/>
    <col min="4349" max="4350" width="15" style="2" customWidth="1"/>
    <col min="4351" max="4351" width="7.7109375" style="2" customWidth="1"/>
    <col min="4352" max="4352" width="11.5703125" style="2" customWidth="1"/>
    <col min="4353" max="4353" width="12.140625" style="2" customWidth="1"/>
    <col min="4354" max="4354" width="11" style="2" customWidth="1"/>
    <col min="4355" max="4355" width="12" style="2" customWidth="1"/>
    <col min="4356" max="4588" width="9.140625" style="2"/>
    <col min="4589" max="4589" width="59" style="2" customWidth="1"/>
    <col min="4590" max="4590" width="5.140625" style="2" customWidth="1"/>
    <col min="4591" max="4591" width="18.140625" style="2" customWidth="1"/>
    <col min="4592" max="4592" width="12.85546875" style="2" customWidth="1"/>
    <col min="4593" max="4593" width="13" style="2" customWidth="1"/>
    <col min="4594" max="4594" width="7.5703125" style="2" customWidth="1"/>
    <col min="4595" max="4595" width="16.28515625" style="2" customWidth="1"/>
    <col min="4596" max="4596" width="14.140625" style="2" customWidth="1"/>
    <col min="4597" max="4597" width="17.7109375" style="2" customWidth="1"/>
    <col min="4598" max="4598" width="13.5703125" style="2" customWidth="1"/>
    <col min="4599" max="4599" width="17.28515625" style="2" customWidth="1"/>
    <col min="4600" max="4600" width="5.140625" style="2" customWidth="1"/>
    <col min="4601" max="4601" width="3.42578125" style="2" customWidth="1"/>
    <col min="4602" max="4602" width="10.140625" style="2" customWidth="1"/>
    <col min="4603" max="4603" width="11.85546875" style="2" customWidth="1"/>
    <col min="4604" max="4604" width="9.140625" style="2"/>
    <col min="4605" max="4606" width="15" style="2" customWidth="1"/>
    <col min="4607" max="4607" width="7.7109375" style="2" customWidth="1"/>
    <col min="4608" max="4608" width="11.5703125" style="2" customWidth="1"/>
    <col min="4609" max="4609" width="12.140625" style="2" customWidth="1"/>
    <col min="4610" max="4610" width="11" style="2" customWidth="1"/>
    <col min="4611" max="4611" width="12" style="2" customWidth="1"/>
    <col min="4612" max="4844" width="9.140625" style="2"/>
    <col min="4845" max="4845" width="59" style="2" customWidth="1"/>
    <col min="4846" max="4846" width="5.140625" style="2" customWidth="1"/>
    <col min="4847" max="4847" width="18.140625" style="2" customWidth="1"/>
    <col min="4848" max="4848" width="12.85546875" style="2" customWidth="1"/>
    <col min="4849" max="4849" width="13" style="2" customWidth="1"/>
    <col min="4850" max="4850" width="7.5703125" style="2" customWidth="1"/>
    <col min="4851" max="4851" width="16.28515625" style="2" customWidth="1"/>
    <col min="4852" max="4852" width="14.140625" style="2" customWidth="1"/>
    <col min="4853" max="4853" width="17.7109375" style="2" customWidth="1"/>
    <col min="4854" max="4854" width="13.5703125" style="2" customWidth="1"/>
    <col min="4855" max="4855" width="17.28515625" style="2" customWidth="1"/>
    <col min="4856" max="4856" width="5.140625" style="2" customWidth="1"/>
    <col min="4857" max="4857" width="3.42578125" style="2" customWidth="1"/>
    <col min="4858" max="4858" width="10.140625" style="2" customWidth="1"/>
    <col min="4859" max="4859" width="11.85546875" style="2" customWidth="1"/>
    <col min="4860" max="4860" width="9.140625" style="2"/>
    <col min="4861" max="4862" width="15" style="2" customWidth="1"/>
    <col min="4863" max="4863" width="7.7109375" style="2" customWidth="1"/>
    <col min="4864" max="4864" width="11.5703125" style="2" customWidth="1"/>
    <col min="4865" max="4865" width="12.140625" style="2" customWidth="1"/>
    <col min="4866" max="4866" width="11" style="2" customWidth="1"/>
    <col min="4867" max="4867" width="12" style="2" customWidth="1"/>
    <col min="4868" max="5100" width="9.140625" style="2"/>
    <col min="5101" max="5101" width="59" style="2" customWidth="1"/>
    <col min="5102" max="5102" width="5.140625" style="2" customWidth="1"/>
    <col min="5103" max="5103" width="18.140625" style="2" customWidth="1"/>
    <col min="5104" max="5104" width="12.85546875" style="2" customWidth="1"/>
    <col min="5105" max="5105" width="13" style="2" customWidth="1"/>
    <col min="5106" max="5106" width="7.5703125" style="2" customWidth="1"/>
    <col min="5107" max="5107" width="16.28515625" style="2" customWidth="1"/>
    <col min="5108" max="5108" width="14.140625" style="2" customWidth="1"/>
    <col min="5109" max="5109" width="17.7109375" style="2" customWidth="1"/>
    <col min="5110" max="5110" width="13.5703125" style="2" customWidth="1"/>
    <col min="5111" max="5111" width="17.28515625" style="2" customWidth="1"/>
    <col min="5112" max="5112" width="5.140625" style="2" customWidth="1"/>
    <col min="5113" max="5113" width="3.42578125" style="2" customWidth="1"/>
    <col min="5114" max="5114" width="10.140625" style="2" customWidth="1"/>
    <col min="5115" max="5115" width="11.85546875" style="2" customWidth="1"/>
    <col min="5116" max="5116" width="9.140625" style="2"/>
    <col min="5117" max="5118" width="15" style="2" customWidth="1"/>
    <col min="5119" max="5119" width="7.7109375" style="2" customWidth="1"/>
    <col min="5120" max="5120" width="11.5703125" style="2" customWidth="1"/>
    <col min="5121" max="5121" width="12.140625" style="2" customWidth="1"/>
    <col min="5122" max="5122" width="11" style="2" customWidth="1"/>
    <col min="5123" max="5123" width="12" style="2" customWidth="1"/>
    <col min="5124" max="5356" width="9.140625" style="2"/>
    <col min="5357" max="5357" width="59" style="2" customWidth="1"/>
    <col min="5358" max="5358" width="5.140625" style="2" customWidth="1"/>
    <col min="5359" max="5359" width="18.140625" style="2" customWidth="1"/>
    <col min="5360" max="5360" width="12.85546875" style="2" customWidth="1"/>
    <col min="5361" max="5361" width="13" style="2" customWidth="1"/>
    <col min="5362" max="5362" width="7.5703125" style="2" customWidth="1"/>
    <col min="5363" max="5363" width="16.28515625" style="2" customWidth="1"/>
    <col min="5364" max="5364" width="14.140625" style="2" customWidth="1"/>
    <col min="5365" max="5365" width="17.7109375" style="2" customWidth="1"/>
    <col min="5366" max="5366" width="13.5703125" style="2" customWidth="1"/>
    <col min="5367" max="5367" width="17.28515625" style="2" customWidth="1"/>
    <col min="5368" max="5368" width="5.140625" style="2" customWidth="1"/>
    <col min="5369" max="5369" width="3.42578125" style="2" customWidth="1"/>
    <col min="5370" max="5370" width="10.140625" style="2" customWidth="1"/>
    <col min="5371" max="5371" width="11.85546875" style="2" customWidth="1"/>
    <col min="5372" max="5372" width="9.140625" style="2"/>
    <col min="5373" max="5374" width="15" style="2" customWidth="1"/>
    <col min="5375" max="5375" width="7.7109375" style="2" customWidth="1"/>
    <col min="5376" max="5376" width="11.5703125" style="2" customWidth="1"/>
    <col min="5377" max="5377" width="12.140625" style="2" customWidth="1"/>
    <col min="5378" max="5378" width="11" style="2" customWidth="1"/>
    <col min="5379" max="5379" width="12" style="2" customWidth="1"/>
    <col min="5380" max="5612" width="9.140625" style="2"/>
    <col min="5613" max="5613" width="59" style="2" customWidth="1"/>
    <col min="5614" max="5614" width="5.140625" style="2" customWidth="1"/>
    <col min="5615" max="5615" width="18.140625" style="2" customWidth="1"/>
    <col min="5616" max="5616" width="12.85546875" style="2" customWidth="1"/>
    <col min="5617" max="5617" width="13" style="2" customWidth="1"/>
    <col min="5618" max="5618" width="7.5703125" style="2" customWidth="1"/>
    <col min="5619" max="5619" width="16.28515625" style="2" customWidth="1"/>
    <col min="5620" max="5620" width="14.140625" style="2" customWidth="1"/>
    <col min="5621" max="5621" width="17.7109375" style="2" customWidth="1"/>
    <col min="5622" max="5622" width="13.5703125" style="2" customWidth="1"/>
    <col min="5623" max="5623" width="17.28515625" style="2" customWidth="1"/>
    <col min="5624" max="5624" width="5.140625" style="2" customWidth="1"/>
    <col min="5625" max="5625" width="3.42578125" style="2" customWidth="1"/>
    <col min="5626" max="5626" width="10.140625" style="2" customWidth="1"/>
    <col min="5627" max="5627" width="11.85546875" style="2" customWidth="1"/>
    <col min="5628" max="5628" width="9.140625" style="2"/>
    <col min="5629" max="5630" width="15" style="2" customWidth="1"/>
    <col min="5631" max="5631" width="7.7109375" style="2" customWidth="1"/>
    <col min="5632" max="5632" width="11.5703125" style="2" customWidth="1"/>
    <col min="5633" max="5633" width="12.140625" style="2" customWidth="1"/>
    <col min="5634" max="5634" width="11" style="2" customWidth="1"/>
    <col min="5635" max="5635" width="12" style="2" customWidth="1"/>
    <col min="5636" max="5868" width="9.140625" style="2"/>
    <col min="5869" max="5869" width="59" style="2" customWidth="1"/>
    <col min="5870" max="5870" width="5.140625" style="2" customWidth="1"/>
    <col min="5871" max="5871" width="18.140625" style="2" customWidth="1"/>
    <col min="5872" max="5872" width="12.85546875" style="2" customWidth="1"/>
    <col min="5873" max="5873" width="13" style="2" customWidth="1"/>
    <col min="5874" max="5874" width="7.5703125" style="2" customWidth="1"/>
    <col min="5875" max="5875" width="16.28515625" style="2" customWidth="1"/>
    <col min="5876" max="5876" width="14.140625" style="2" customWidth="1"/>
    <col min="5877" max="5877" width="17.7109375" style="2" customWidth="1"/>
    <col min="5878" max="5878" width="13.5703125" style="2" customWidth="1"/>
    <col min="5879" max="5879" width="17.28515625" style="2" customWidth="1"/>
    <col min="5880" max="5880" width="5.140625" style="2" customWidth="1"/>
    <col min="5881" max="5881" width="3.42578125" style="2" customWidth="1"/>
    <col min="5882" max="5882" width="10.140625" style="2" customWidth="1"/>
    <col min="5883" max="5883" width="11.85546875" style="2" customWidth="1"/>
    <col min="5884" max="5884" width="9.140625" style="2"/>
    <col min="5885" max="5886" width="15" style="2" customWidth="1"/>
    <col min="5887" max="5887" width="7.7109375" style="2" customWidth="1"/>
    <col min="5888" max="5888" width="11.5703125" style="2" customWidth="1"/>
    <col min="5889" max="5889" width="12.140625" style="2" customWidth="1"/>
    <col min="5890" max="5890" width="11" style="2" customWidth="1"/>
    <col min="5891" max="5891" width="12" style="2" customWidth="1"/>
    <col min="5892" max="6124" width="9.140625" style="2"/>
    <col min="6125" max="6125" width="59" style="2" customWidth="1"/>
    <col min="6126" max="6126" width="5.140625" style="2" customWidth="1"/>
    <col min="6127" max="6127" width="18.140625" style="2" customWidth="1"/>
    <col min="6128" max="6128" width="12.85546875" style="2" customWidth="1"/>
    <col min="6129" max="6129" width="13" style="2" customWidth="1"/>
    <col min="6130" max="6130" width="7.5703125" style="2" customWidth="1"/>
    <col min="6131" max="6131" width="16.28515625" style="2" customWidth="1"/>
    <col min="6132" max="6132" width="14.140625" style="2" customWidth="1"/>
    <col min="6133" max="6133" width="17.7109375" style="2" customWidth="1"/>
    <col min="6134" max="6134" width="13.5703125" style="2" customWidth="1"/>
    <col min="6135" max="6135" width="17.28515625" style="2" customWidth="1"/>
    <col min="6136" max="6136" width="5.140625" style="2" customWidth="1"/>
    <col min="6137" max="6137" width="3.42578125" style="2" customWidth="1"/>
    <col min="6138" max="6138" width="10.140625" style="2" customWidth="1"/>
    <col min="6139" max="6139" width="11.85546875" style="2" customWidth="1"/>
    <col min="6140" max="6140" width="9.140625" style="2"/>
    <col min="6141" max="6142" width="15" style="2" customWidth="1"/>
    <col min="6143" max="6143" width="7.7109375" style="2" customWidth="1"/>
    <col min="6144" max="6144" width="11.5703125" style="2" customWidth="1"/>
    <col min="6145" max="6145" width="12.140625" style="2" customWidth="1"/>
    <col min="6146" max="6146" width="11" style="2" customWidth="1"/>
    <col min="6147" max="6147" width="12" style="2" customWidth="1"/>
    <col min="6148" max="6380" width="9.140625" style="2"/>
    <col min="6381" max="6381" width="59" style="2" customWidth="1"/>
    <col min="6382" max="6382" width="5.140625" style="2" customWidth="1"/>
    <col min="6383" max="6383" width="18.140625" style="2" customWidth="1"/>
    <col min="6384" max="6384" width="12.85546875" style="2" customWidth="1"/>
    <col min="6385" max="6385" width="13" style="2" customWidth="1"/>
    <col min="6386" max="6386" width="7.5703125" style="2" customWidth="1"/>
    <col min="6387" max="6387" width="16.28515625" style="2" customWidth="1"/>
    <col min="6388" max="6388" width="14.140625" style="2" customWidth="1"/>
    <col min="6389" max="6389" width="17.7109375" style="2" customWidth="1"/>
    <col min="6390" max="6390" width="13.5703125" style="2" customWidth="1"/>
    <col min="6391" max="6391" width="17.28515625" style="2" customWidth="1"/>
    <col min="6392" max="6392" width="5.140625" style="2" customWidth="1"/>
    <col min="6393" max="6393" width="3.42578125" style="2" customWidth="1"/>
    <col min="6394" max="6394" width="10.140625" style="2" customWidth="1"/>
    <col min="6395" max="6395" width="11.85546875" style="2" customWidth="1"/>
    <col min="6396" max="6396" width="9.140625" style="2"/>
    <col min="6397" max="6398" width="15" style="2" customWidth="1"/>
    <col min="6399" max="6399" width="7.7109375" style="2" customWidth="1"/>
    <col min="6400" max="6400" width="11.5703125" style="2" customWidth="1"/>
    <col min="6401" max="6401" width="12.140625" style="2" customWidth="1"/>
    <col min="6402" max="6402" width="11" style="2" customWidth="1"/>
    <col min="6403" max="6403" width="12" style="2" customWidth="1"/>
    <col min="6404" max="6636" width="9.140625" style="2"/>
    <col min="6637" max="6637" width="59" style="2" customWidth="1"/>
    <col min="6638" max="6638" width="5.140625" style="2" customWidth="1"/>
    <col min="6639" max="6639" width="18.140625" style="2" customWidth="1"/>
    <col min="6640" max="6640" width="12.85546875" style="2" customWidth="1"/>
    <col min="6641" max="6641" width="13" style="2" customWidth="1"/>
    <col min="6642" max="6642" width="7.5703125" style="2" customWidth="1"/>
    <col min="6643" max="6643" width="16.28515625" style="2" customWidth="1"/>
    <col min="6644" max="6644" width="14.140625" style="2" customWidth="1"/>
    <col min="6645" max="6645" width="17.7109375" style="2" customWidth="1"/>
    <col min="6646" max="6646" width="13.5703125" style="2" customWidth="1"/>
    <col min="6647" max="6647" width="17.28515625" style="2" customWidth="1"/>
    <col min="6648" max="6648" width="5.140625" style="2" customWidth="1"/>
    <col min="6649" max="6649" width="3.42578125" style="2" customWidth="1"/>
    <col min="6650" max="6650" width="10.140625" style="2" customWidth="1"/>
    <col min="6651" max="6651" width="11.85546875" style="2" customWidth="1"/>
    <col min="6652" max="6652" width="9.140625" style="2"/>
    <col min="6653" max="6654" width="15" style="2" customWidth="1"/>
    <col min="6655" max="6655" width="7.7109375" style="2" customWidth="1"/>
    <col min="6656" max="6656" width="11.5703125" style="2" customWidth="1"/>
    <col min="6657" max="6657" width="12.140625" style="2" customWidth="1"/>
    <col min="6658" max="6658" width="11" style="2" customWidth="1"/>
    <col min="6659" max="6659" width="12" style="2" customWidth="1"/>
    <col min="6660" max="6892" width="9.140625" style="2"/>
    <col min="6893" max="6893" width="59" style="2" customWidth="1"/>
    <col min="6894" max="6894" width="5.140625" style="2" customWidth="1"/>
    <col min="6895" max="6895" width="18.140625" style="2" customWidth="1"/>
    <col min="6896" max="6896" width="12.85546875" style="2" customWidth="1"/>
    <col min="6897" max="6897" width="13" style="2" customWidth="1"/>
    <col min="6898" max="6898" width="7.5703125" style="2" customWidth="1"/>
    <col min="6899" max="6899" width="16.28515625" style="2" customWidth="1"/>
    <col min="6900" max="6900" width="14.140625" style="2" customWidth="1"/>
    <col min="6901" max="6901" width="17.7109375" style="2" customWidth="1"/>
    <col min="6902" max="6902" width="13.5703125" style="2" customWidth="1"/>
    <col min="6903" max="6903" width="17.28515625" style="2" customWidth="1"/>
    <col min="6904" max="6904" width="5.140625" style="2" customWidth="1"/>
    <col min="6905" max="6905" width="3.42578125" style="2" customWidth="1"/>
    <col min="6906" max="6906" width="10.140625" style="2" customWidth="1"/>
    <col min="6907" max="6907" width="11.85546875" style="2" customWidth="1"/>
    <col min="6908" max="6908" width="9.140625" style="2"/>
    <col min="6909" max="6910" width="15" style="2" customWidth="1"/>
    <col min="6911" max="6911" width="7.7109375" style="2" customWidth="1"/>
    <col min="6912" max="6912" width="11.5703125" style="2" customWidth="1"/>
    <col min="6913" max="6913" width="12.140625" style="2" customWidth="1"/>
    <col min="6914" max="6914" width="11" style="2" customWidth="1"/>
    <col min="6915" max="6915" width="12" style="2" customWidth="1"/>
    <col min="6916" max="7148" width="9.140625" style="2"/>
    <col min="7149" max="7149" width="59" style="2" customWidth="1"/>
    <col min="7150" max="7150" width="5.140625" style="2" customWidth="1"/>
    <col min="7151" max="7151" width="18.140625" style="2" customWidth="1"/>
    <col min="7152" max="7152" width="12.85546875" style="2" customWidth="1"/>
    <col min="7153" max="7153" width="13" style="2" customWidth="1"/>
    <col min="7154" max="7154" width="7.5703125" style="2" customWidth="1"/>
    <col min="7155" max="7155" width="16.28515625" style="2" customWidth="1"/>
    <col min="7156" max="7156" width="14.140625" style="2" customWidth="1"/>
    <col min="7157" max="7157" width="17.7109375" style="2" customWidth="1"/>
    <col min="7158" max="7158" width="13.5703125" style="2" customWidth="1"/>
    <col min="7159" max="7159" width="17.28515625" style="2" customWidth="1"/>
    <col min="7160" max="7160" width="5.140625" style="2" customWidth="1"/>
    <col min="7161" max="7161" width="3.42578125" style="2" customWidth="1"/>
    <col min="7162" max="7162" width="10.140625" style="2" customWidth="1"/>
    <col min="7163" max="7163" width="11.85546875" style="2" customWidth="1"/>
    <col min="7164" max="7164" width="9.140625" style="2"/>
    <col min="7165" max="7166" width="15" style="2" customWidth="1"/>
    <col min="7167" max="7167" width="7.7109375" style="2" customWidth="1"/>
    <col min="7168" max="7168" width="11.5703125" style="2" customWidth="1"/>
    <col min="7169" max="7169" width="12.140625" style="2" customWidth="1"/>
    <col min="7170" max="7170" width="11" style="2" customWidth="1"/>
    <col min="7171" max="7171" width="12" style="2" customWidth="1"/>
    <col min="7172" max="7404" width="9.140625" style="2"/>
    <col min="7405" max="7405" width="59" style="2" customWidth="1"/>
    <col min="7406" max="7406" width="5.140625" style="2" customWidth="1"/>
    <col min="7407" max="7407" width="18.140625" style="2" customWidth="1"/>
    <col min="7408" max="7408" width="12.85546875" style="2" customWidth="1"/>
    <col min="7409" max="7409" width="13" style="2" customWidth="1"/>
    <col min="7410" max="7410" width="7.5703125" style="2" customWidth="1"/>
    <col min="7411" max="7411" width="16.28515625" style="2" customWidth="1"/>
    <col min="7412" max="7412" width="14.140625" style="2" customWidth="1"/>
    <col min="7413" max="7413" width="17.7109375" style="2" customWidth="1"/>
    <col min="7414" max="7414" width="13.5703125" style="2" customWidth="1"/>
    <col min="7415" max="7415" width="17.28515625" style="2" customWidth="1"/>
    <col min="7416" max="7416" width="5.140625" style="2" customWidth="1"/>
    <col min="7417" max="7417" width="3.42578125" style="2" customWidth="1"/>
    <col min="7418" max="7418" width="10.140625" style="2" customWidth="1"/>
    <col min="7419" max="7419" width="11.85546875" style="2" customWidth="1"/>
    <col min="7420" max="7420" width="9.140625" style="2"/>
    <col min="7421" max="7422" width="15" style="2" customWidth="1"/>
    <col min="7423" max="7423" width="7.7109375" style="2" customWidth="1"/>
    <col min="7424" max="7424" width="11.5703125" style="2" customWidth="1"/>
    <col min="7425" max="7425" width="12.140625" style="2" customWidth="1"/>
    <col min="7426" max="7426" width="11" style="2" customWidth="1"/>
    <col min="7427" max="7427" width="12" style="2" customWidth="1"/>
    <col min="7428" max="7660" width="9.140625" style="2"/>
    <col min="7661" max="7661" width="59" style="2" customWidth="1"/>
    <col min="7662" max="7662" width="5.140625" style="2" customWidth="1"/>
    <col min="7663" max="7663" width="18.140625" style="2" customWidth="1"/>
    <col min="7664" max="7664" width="12.85546875" style="2" customWidth="1"/>
    <col min="7665" max="7665" width="13" style="2" customWidth="1"/>
    <col min="7666" max="7666" width="7.5703125" style="2" customWidth="1"/>
    <col min="7667" max="7667" width="16.28515625" style="2" customWidth="1"/>
    <col min="7668" max="7668" width="14.140625" style="2" customWidth="1"/>
    <col min="7669" max="7669" width="17.7109375" style="2" customWidth="1"/>
    <col min="7670" max="7670" width="13.5703125" style="2" customWidth="1"/>
    <col min="7671" max="7671" width="17.28515625" style="2" customWidth="1"/>
    <col min="7672" max="7672" width="5.140625" style="2" customWidth="1"/>
    <col min="7673" max="7673" width="3.42578125" style="2" customWidth="1"/>
    <col min="7674" max="7674" width="10.140625" style="2" customWidth="1"/>
    <col min="7675" max="7675" width="11.85546875" style="2" customWidth="1"/>
    <col min="7676" max="7676" width="9.140625" style="2"/>
    <col min="7677" max="7678" width="15" style="2" customWidth="1"/>
    <col min="7679" max="7679" width="7.7109375" style="2" customWidth="1"/>
    <col min="7680" max="7680" width="11.5703125" style="2" customWidth="1"/>
    <col min="7681" max="7681" width="12.140625" style="2" customWidth="1"/>
    <col min="7682" max="7682" width="11" style="2" customWidth="1"/>
    <col min="7683" max="7683" width="12" style="2" customWidth="1"/>
    <col min="7684" max="7916" width="9.140625" style="2"/>
    <col min="7917" max="7917" width="59" style="2" customWidth="1"/>
    <col min="7918" max="7918" width="5.140625" style="2" customWidth="1"/>
    <col min="7919" max="7919" width="18.140625" style="2" customWidth="1"/>
    <col min="7920" max="7920" width="12.85546875" style="2" customWidth="1"/>
    <col min="7921" max="7921" width="13" style="2" customWidth="1"/>
    <col min="7922" max="7922" width="7.5703125" style="2" customWidth="1"/>
    <col min="7923" max="7923" width="16.28515625" style="2" customWidth="1"/>
    <col min="7924" max="7924" width="14.140625" style="2" customWidth="1"/>
    <col min="7925" max="7925" width="17.7109375" style="2" customWidth="1"/>
    <col min="7926" max="7926" width="13.5703125" style="2" customWidth="1"/>
    <col min="7927" max="7927" width="17.28515625" style="2" customWidth="1"/>
    <col min="7928" max="7928" width="5.140625" style="2" customWidth="1"/>
    <col min="7929" max="7929" width="3.42578125" style="2" customWidth="1"/>
    <col min="7930" max="7930" width="10.140625" style="2" customWidth="1"/>
    <col min="7931" max="7931" width="11.85546875" style="2" customWidth="1"/>
    <col min="7932" max="7932" width="9.140625" style="2"/>
    <col min="7933" max="7934" width="15" style="2" customWidth="1"/>
    <col min="7935" max="7935" width="7.7109375" style="2" customWidth="1"/>
    <col min="7936" max="7936" width="11.5703125" style="2" customWidth="1"/>
    <col min="7937" max="7937" width="12.140625" style="2" customWidth="1"/>
    <col min="7938" max="7938" width="11" style="2" customWidth="1"/>
    <col min="7939" max="7939" width="12" style="2" customWidth="1"/>
    <col min="7940" max="8172" width="9.140625" style="2"/>
    <col min="8173" max="8173" width="59" style="2" customWidth="1"/>
    <col min="8174" max="8174" width="5.140625" style="2" customWidth="1"/>
    <col min="8175" max="8175" width="18.140625" style="2" customWidth="1"/>
    <col min="8176" max="8176" width="12.85546875" style="2" customWidth="1"/>
    <col min="8177" max="8177" width="13" style="2" customWidth="1"/>
    <col min="8178" max="8178" width="7.5703125" style="2" customWidth="1"/>
    <col min="8179" max="8179" width="16.28515625" style="2" customWidth="1"/>
    <col min="8180" max="8180" width="14.140625" style="2" customWidth="1"/>
    <col min="8181" max="8181" width="17.7109375" style="2" customWidth="1"/>
    <col min="8182" max="8182" width="13.5703125" style="2" customWidth="1"/>
    <col min="8183" max="8183" width="17.28515625" style="2" customWidth="1"/>
    <col min="8184" max="8184" width="5.140625" style="2" customWidth="1"/>
    <col min="8185" max="8185" width="3.42578125" style="2" customWidth="1"/>
    <col min="8186" max="8186" width="10.140625" style="2" customWidth="1"/>
    <col min="8187" max="8187" width="11.85546875" style="2" customWidth="1"/>
    <col min="8188" max="8188" width="9.140625" style="2"/>
    <col min="8189" max="8190" width="15" style="2" customWidth="1"/>
    <col min="8191" max="8191" width="7.7109375" style="2" customWidth="1"/>
    <col min="8192" max="8192" width="11.5703125" style="2" customWidth="1"/>
    <col min="8193" max="8193" width="12.140625" style="2" customWidth="1"/>
    <col min="8194" max="8194" width="11" style="2" customWidth="1"/>
    <col min="8195" max="8195" width="12" style="2" customWidth="1"/>
    <col min="8196" max="8428" width="9.140625" style="2"/>
    <col min="8429" max="8429" width="59" style="2" customWidth="1"/>
    <col min="8430" max="8430" width="5.140625" style="2" customWidth="1"/>
    <col min="8431" max="8431" width="18.140625" style="2" customWidth="1"/>
    <col min="8432" max="8432" width="12.85546875" style="2" customWidth="1"/>
    <col min="8433" max="8433" width="13" style="2" customWidth="1"/>
    <col min="8434" max="8434" width="7.5703125" style="2" customWidth="1"/>
    <col min="8435" max="8435" width="16.28515625" style="2" customWidth="1"/>
    <col min="8436" max="8436" width="14.140625" style="2" customWidth="1"/>
    <col min="8437" max="8437" width="17.7109375" style="2" customWidth="1"/>
    <col min="8438" max="8438" width="13.5703125" style="2" customWidth="1"/>
    <col min="8439" max="8439" width="17.28515625" style="2" customWidth="1"/>
    <col min="8440" max="8440" width="5.140625" style="2" customWidth="1"/>
    <col min="8441" max="8441" width="3.42578125" style="2" customWidth="1"/>
    <col min="8442" max="8442" width="10.140625" style="2" customWidth="1"/>
    <col min="8443" max="8443" width="11.85546875" style="2" customWidth="1"/>
    <col min="8444" max="8444" width="9.140625" style="2"/>
    <col min="8445" max="8446" width="15" style="2" customWidth="1"/>
    <col min="8447" max="8447" width="7.7109375" style="2" customWidth="1"/>
    <col min="8448" max="8448" width="11.5703125" style="2" customWidth="1"/>
    <col min="8449" max="8449" width="12.140625" style="2" customWidth="1"/>
    <col min="8450" max="8450" width="11" style="2" customWidth="1"/>
    <col min="8451" max="8451" width="12" style="2" customWidth="1"/>
    <col min="8452" max="8684" width="9.140625" style="2"/>
    <col min="8685" max="8685" width="59" style="2" customWidth="1"/>
    <col min="8686" max="8686" width="5.140625" style="2" customWidth="1"/>
    <col min="8687" max="8687" width="18.140625" style="2" customWidth="1"/>
    <col min="8688" max="8688" width="12.85546875" style="2" customWidth="1"/>
    <col min="8689" max="8689" width="13" style="2" customWidth="1"/>
    <col min="8690" max="8690" width="7.5703125" style="2" customWidth="1"/>
    <col min="8691" max="8691" width="16.28515625" style="2" customWidth="1"/>
    <col min="8692" max="8692" width="14.140625" style="2" customWidth="1"/>
    <col min="8693" max="8693" width="17.7109375" style="2" customWidth="1"/>
    <col min="8694" max="8694" width="13.5703125" style="2" customWidth="1"/>
    <col min="8695" max="8695" width="17.28515625" style="2" customWidth="1"/>
    <col min="8696" max="8696" width="5.140625" style="2" customWidth="1"/>
    <col min="8697" max="8697" width="3.42578125" style="2" customWidth="1"/>
    <col min="8698" max="8698" width="10.140625" style="2" customWidth="1"/>
    <col min="8699" max="8699" width="11.85546875" style="2" customWidth="1"/>
    <col min="8700" max="8700" width="9.140625" style="2"/>
    <col min="8701" max="8702" width="15" style="2" customWidth="1"/>
    <col min="8703" max="8703" width="7.7109375" style="2" customWidth="1"/>
    <col min="8704" max="8704" width="11.5703125" style="2" customWidth="1"/>
    <col min="8705" max="8705" width="12.140625" style="2" customWidth="1"/>
    <col min="8706" max="8706" width="11" style="2" customWidth="1"/>
    <col min="8707" max="8707" width="12" style="2" customWidth="1"/>
    <col min="8708" max="8940" width="9.140625" style="2"/>
    <col min="8941" max="8941" width="59" style="2" customWidth="1"/>
    <col min="8942" max="8942" width="5.140625" style="2" customWidth="1"/>
    <col min="8943" max="8943" width="18.140625" style="2" customWidth="1"/>
    <col min="8944" max="8944" width="12.85546875" style="2" customWidth="1"/>
    <col min="8945" max="8945" width="13" style="2" customWidth="1"/>
    <col min="8946" max="8946" width="7.5703125" style="2" customWidth="1"/>
    <col min="8947" max="8947" width="16.28515625" style="2" customWidth="1"/>
    <col min="8948" max="8948" width="14.140625" style="2" customWidth="1"/>
    <col min="8949" max="8949" width="17.7109375" style="2" customWidth="1"/>
    <col min="8950" max="8950" width="13.5703125" style="2" customWidth="1"/>
    <col min="8951" max="8951" width="17.28515625" style="2" customWidth="1"/>
    <col min="8952" max="8952" width="5.140625" style="2" customWidth="1"/>
    <col min="8953" max="8953" width="3.42578125" style="2" customWidth="1"/>
    <col min="8954" max="8954" width="10.140625" style="2" customWidth="1"/>
    <col min="8955" max="8955" width="11.85546875" style="2" customWidth="1"/>
    <col min="8956" max="8956" width="9.140625" style="2"/>
    <col min="8957" max="8958" width="15" style="2" customWidth="1"/>
    <col min="8959" max="8959" width="7.7109375" style="2" customWidth="1"/>
    <col min="8960" max="8960" width="11.5703125" style="2" customWidth="1"/>
    <col min="8961" max="8961" width="12.140625" style="2" customWidth="1"/>
    <col min="8962" max="8962" width="11" style="2" customWidth="1"/>
    <col min="8963" max="8963" width="12" style="2" customWidth="1"/>
    <col min="8964" max="9196" width="9.140625" style="2"/>
    <col min="9197" max="9197" width="59" style="2" customWidth="1"/>
    <col min="9198" max="9198" width="5.140625" style="2" customWidth="1"/>
    <col min="9199" max="9199" width="18.140625" style="2" customWidth="1"/>
    <col min="9200" max="9200" width="12.85546875" style="2" customWidth="1"/>
    <col min="9201" max="9201" width="13" style="2" customWidth="1"/>
    <col min="9202" max="9202" width="7.5703125" style="2" customWidth="1"/>
    <col min="9203" max="9203" width="16.28515625" style="2" customWidth="1"/>
    <col min="9204" max="9204" width="14.140625" style="2" customWidth="1"/>
    <col min="9205" max="9205" width="17.7109375" style="2" customWidth="1"/>
    <col min="9206" max="9206" width="13.5703125" style="2" customWidth="1"/>
    <col min="9207" max="9207" width="17.28515625" style="2" customWidth="1"/>
    <col min="9208" max="9208" width="5.140625" style="2" customWidth="1"/>
    <col min="9209" max="9209" width="3.42578125" style="2" customWidth="1"/>
    <col min="9210" max="9210" width="10.140625" style="2" customWidth="1"/>
    <col min="9211" max="9211" width="11.85546875" style="2" customWidth="1"/>
    <col min="9212" max="9212" width="9.140625" style="2"/>
    <col min="9213" max="9214" width="15" style="2" customWidth="1"/>
    <col min="9215" max="9215" width="7.7109375" style="2" customWidth="1"/>
    <col min="9216" max="9216" width="11.5703125" style="2" customWidth="1"/>
    <col min="9217" max="9217" width="12.140625" style="2" customWidth="1"/>
    <col min="9218" max="9218" width="11" style="2" customWidth="1"/>
    <col min="9219" max="9219" width="12" style="2" customWidth="1"/>
    <col min="9220" max="9452" width="9.140625" style="2"/>
    <col min="9453" max="9453" width="59" style="2" customWidth="1"/>
    <col min="9454" max="9454" width="5.140625" style="2" customWidth="1"/>
    <col min="9455" max="9455" width="18.140625" style="2" customWidth="1"/>
    <col min="9456" max="9456" width="12.85546875" style="2" customWidth="1"/>
    <col min="9457" max="9457" width="13" style="2" customWidth="1"/>
    <col min="9458" max="9458" width="7.5703125" style="2" customWidth="1"/>
    <col min="9459" max="9459" width="16.28515625" style="2" customWidth="1"/>
    <col min="9460" max="9460" width="14.140625" style="2" customWidth="1"/>
    <col min="9461" max="9461" width="17.7109375" style="2" customWidth="1"/>
    <col min="9462" max="9462" width="13.5703125" style="2" customWidth="1"/>
    <col min="9463" max="9463" width="17.28515625" style="2" customWidth="1"/>
    <col min="9464" max="9464" width="5.140625" style="2" customWidth="1"/>
    <col min="9465" max="9465" width="3.42578125" style="2" customWidth="1"/>
    <col min="9466" max="9466" width="10.140625" style="2" customWidth="1"/>
    <col min="9467" max="9467" width="11.85546875" style="2" customWidth="1"/>
    <col min="9468" max="9468" width="9.140625" style="2"/>
    <col min="9469" max="9470" width="15" style="2" customWidth="1"/>
    <col min="9471" max="9471" width="7.7109375" style="2" customWidth="1"/>
    <col min="9472" max="9472" width="11.5703125" style="2" customWidth="1"/>
    <col min="9473" max="9473" width="12.140625" style="2" customWidth="1"/>
    <col min="9474" max="9474" width="11" style="2" customWidth="1"/>
    <col min="9475" max="9475" width="12" style="2" customWidth="1"/>
    <col min="9476" max="9708" width="9.140625" style="2"/>
    <col min="9709" max="9709" width="59" style="2" customWidth="1"/>
    <col min="9710" max="9710" width="5.140625" style="2" customWidth="1"/>
    <col min="9711" max="9711" width="18.140625" style="2" customWidth="1"/>
    <col min="9712" max="9712" width="12.85546875" style="2" customWidth="1"/>
    <col min="9713" max="9713" width="13" style="2" customWidth="1"/>
    <col min="9714" max="9714" width="7.5703125" style="2" customWidth="1"/>
    <col min="9715" max="9715" width="16.28515625" style="2" customWidth="1"/>
    <col min="9716" max="9716" width="14.140625" style="2" customWidth="1"/>
    <col min="9717" max="9717" width="17.7109375" style="2" customWidth="1"/>
    <col min="9718" max="9718" width="13.5703125" style="2" customWidth="1"/>
    <col min="9719" max="9719" width="17.28515625" style="2" customWidth="1"/>
    <col min="9720" max="9720" width="5.140625" style="2" customWidth="1"/>
    <col min="9721" max="9721" width="3.42578125" style="2" customWidth="1"/>
    <col min="9722" max="9722" width="10.140625" style="2" customWidth="1"/>
    <col min="9723" max="9723" width="11.85546875" style="2" customWidth="1"/>
    <col min="9724" max="9724" width="9.140625" style="2"/>
    <col min="9725" max="9726" width="15" style="2" customWidth="1"/>
    <col min="9727" max="9727" width="7.7109375" style="2" customWidth="1"/>
    <col min="9728" max="9728" width="11.5703125" style="2" customWidth="1"/>
    <col min="9729" max="9729" width="12.140625" style="2" customWidth="1"/>
    <col min="9730" max="9730" width="11" style="2" customWidth="1"/>
    <col min="9731" max="9731" width="12" style="2" customWidth="1"/>
    <col min="9732" max="9964" width="9.140625" style="2"/>
    <col min="9965" max="9965" width="59" style="2" customWidth="1"/>
    <col min="9966" max="9966" width="5.140625" style="2" customWidth="1"/>
    <col min="9967" max="9967" width="18.140625" style="2" customWidth="1"/>
    <col min="9968" max="9968" width="12.85546875" style="2" customWidth="1"/>
    <col min="9969" max="9969" width="13" style="2" customWidth="1"/>
    <col min="9970" max="9970" width="7.5703125" style="2" customWidth="1"/>
    <col min="9971" max="9971" width="16.28515625" style="2" customWidth="1"/>
    <col min="9972" max="9972" width="14.140625" style="2" customWidth="1"/>
    <col min="9973" max="9973" width="17.7109375" style="2" customWidth="1"/>
    <col min="9974" max="9974" width="13.5703125" style="2" customWidth="1"/>
    <col min="9975" max="9975" width="17.28515625" style="2" customWidth="1"/>
    <col min="9976" max="9976" width="5.140625" style="2" customWidth="1"/>
    <col min="9977" max="9977" width="3.42578125" style="2" customWidth="1"/>
    <col min="9978" max="9978" width="10.140625" style="2" customWidth="1"/>
    <col min="9979" max="9979" width="11.85546875" style="2" customWidth="1"/>
    <col min="9980" max="9980" width="9.140625" style="2"/>
    <col min="9981" max="9982" width="15" style="2" customWidth="1"/>
    <col min="9983" max="9983" width="7.7109375" style="2" customWidth="1"/>
    <col min="9984" max="9984" width="11.5703125" style="2" customWidth="1"/>
    <col min="9985" max="9985" width="12.140625" style="2" customWidth="1"/>
    <col min="9986" max="9986" width="11" style="2" customWidth="1"/>
    <col min="9987" max="9987" width="12" style="2" customWidth="1"/>
    <col min="9988" max="10220" width="9.140625" style="2"/>
    <col min="10221" max="10221" width="59" style="2" customWidth="1"/>
    <col min="10222" max="10222" width="5.140625" style="2" customWidth="1"/>
    <col min="10223" max="10223" width="18.140625" style="2" customWidth="1"/>
    <col min="10224" max="10224" width="12.85546875" style="2" customWidth="1"/>
    <col min="10225" max="10225" width="13" style="2" customWidth="1"/>
    <col min="10226" max="10226" width="7.5703125" style="2" customWidth="1"/>
    <col min="10227" max="10227" width="16.28515625" style="2" customWidth="1"/>
    <col min="10228" max="10228" width="14.140625" style="2" customWidth="1"/>
    <col min="10229" max="10229" width="17.7109375" style="2" customWidth="1"/>
    <col min="10230" max="10230" width="13.5703125" style="2" customWidth="1"/>
    <col min="10231" max="10231" width="17.28515625" style="2" customWidth="1"/>
    <col min="10232" max="10232" width="5.140625" style="2" customWidth="1"/>
    <col min="10233" max="10233" width="3.42578125" style="2" customWidth="1"/>
    <col min="10234" max="10234" width="10.140625" style="2" customWidth="1"/>
    <col min="10235" max="10235" width="11.85546875" style="2" customWidth="1"/>
    <col min="10236" max="10236" width="9.140625" style="2"/>
    <col min="10237" max="10238" width="15" style="2" customWidth="1"/>
    <col min="10239" max="10239" width="7.7109375" style="2" customWidth="1"/>
    <col min="10240" max="10240" width="11.5703125" style="2" customWidth="1"/>
    <col min="10241" max="10241" width="12.140625" style="2" customWidth="1"/>
    <col min="10242" max="10242" width="11" style="2" customWidth="1"/>
    <col min="10243" max="10243" width="12" style="2" customWidth="1"/>
    <col min="10244" max="10476" width="9.140625" style="2"/>
    <col min="10477" max="10477" width="59" style="2" customWidth="1"/>
    <col min="10478" max="10478" width="5.140625" style="2" customWidth="1"/>
    <col min="10479" max="10479" width="18.140625" style="2" customWidth="1"/>
    <col min="10480" max="10480" width="12.85546875" style="2" customWidth="1"/>
    <col min="10481" max="10481" width="13" style="2" customWidth="1"/>
    <col min="10482" max="10482" width="7.5703125" style="2" customWidth="1"/>
    <col min="10483" max="10483" width="16.28515625" style="2" customWidth="1"/>
    <col min="10484" max="10484" width="14.140625" style="2" customWidth="1"/>
    <col min="10485" max="10485" width="17.7109375" style="2" customWidth="1"/>
    <col min="10486" max="10486" width="13.5703125" style="2" customWidth="1"/>
    <col min="10487" max="10487" width="17.28515625" style="2" customWidth="1"/>
    <col min="10488" max="10488" width="5.140625" style="2" customWidth="1"/>
    <col min="10489" max="10489" width="3.42578125" style="2" customWidth="1"/>
    <col min="10490" max="10490" width="10.140625" style="2" customWidth="1"/>
    <col min="10491" max="10491" width="11.85546875" style="2" customWidth="1"/>
    <col min="10492" max="10492" width="9.140625" style="2"/>
    <col min="10493" max="10494" width="15" style="2" customWidth="1"/>
    <col min="10495" max="10495" width="7.7109375" style="2" customWidth="1"/>
    <col min="10496" max="10496" width="11.5703125" style="2" customWidth="1"/>
    <col min="10497" max="10497" width="12.140625" style="2" customWidth="1"/>
    <col min="10498" max="10498" width="11" style="2" customWidth="1"/>
    <col min="10499" max="10499" width="12" style="2" customWidth="1"/>
    <col min="10500" max="10732" width="9.140625" style="2"/>
    <col min="10733" max="10733" width="59" style="2" customWidth="1"/>
    <col min="10734" max="10734" width="5.140625" style="2" customWidth="1"/>
    <col min="10735" max="10735" width="18.140625" style="2" customWidth="1"/>
    <col min="10736" max="10736" width="12.85546875" style="2" customWidth="1"/>
    <col min="10737" max="10737" width="13" style="2" customWidth="1"/>
    <col min="10738" max="10738" width="7.5703125" style="2" customWidth="1"/>
    <col min="10739" max="10739" width="16.28515625" style="2" customWidth="1"/>
    <col min="10740" max="10740" width="14.140625" style="2" customWidth="1"/>
    <col min="10741" max="10741" width="17.7109375" style="2" customWidth="1"/>
    <col min="10742" max="10742" width="13.5703125" style="2" customWidth="1"/>
    <col min="10743" max="10743" width="17.28515625" style="2" customWidth="1"/>
    <col min="10744" max="10744" width="5.140625" style="2" customWidth="1"/>
    <col min="10745" max="10745" width="3.42578125" style="2" customWidth="1"/>
    <col min="10746" max="10746" width="10.140625" style="2" customWidth="1"/>
    <col min="10747" max="10747" width="11.85546875" style="2" customWidth="1"/>
    <col min="10748" max="10748" width="9.140625" style="2"/>
    <col min="10749" max="10750" width="15" style="2" customWidth="1"/>
    <col min="10751" max="10751" width="7.7109375" style="2" customWidth="1"/>
    <col min="10752" max="10752" width="11.5703125" style="2" customWidth="1"/>
    <col min="10753" max="10753" width="12.140625" style="2" customWidth="1"/>
    <col min="10754" max="10754" width="11" style="2" customWidth="1"/>
    <col min="10755" max="10755" width="12" style="2" customWidth="1"/>
    <col min="10756" max="10988" width="9.140625" style="2"/>
    <col min="10989" max="10989" width="59" style="2" customWidth="1"/>
    <col min="10990" max="10990" width="5.140625" style="2" customWidth="1"/>
    <col min="10991" max="10991" width="18.140625" style="2" customWidth="1"/>
    <col min="10992" max="10992" width="12.85546875" style="2" customWidth="1"/>
    <col min="10993" max="10993" width="13" style="2" customWidth="1"/>
    <col min="10994" max="10994" width="7.5703125" style="2" customWidth="1"/>
    <col min="10995" max="10995" width="16.28515625" style="2" customWidth="1"/>
    <col min="10996" max="10996" width="14.140625" style="2" customWidth="1"/>
    <col min="10997" max="10997" width="17.7109375" style="2" customWidth="1"/>
    <col min="10998" max="10998" width="13.5703125" style="2" customWidth="1"/>
    <col min="10999" max="10999" width="17.28515625" style="2" customWidth="1"/>
    <col min="11000" max="11000" width="5.140625" style="2" customWidth="1"/>
    <col min="11001" max="11001" width="3.42578125" style="2" customWidth="1"/>
    <col min="11002" max="11002" width="10.140625" style="2" customWidth="1"/>
    <col min="11003" max="11003" width="11.85546875" style="2" customWidth="1"/>
    <col min="11004" max="11004" width="9.140625" style="2"/>
    <col min="11005" max="11006" width="15" style="2" customWidth="1"/>
    <col min="11007" max="11007" width="7.7109375" style="2" customWidth="1"/>
    <col min="11008" max="11008" width="11.5703125" style="2" customWidth="1"/>
    <col min="11009" max="11009" width="12.140625" style="2" customWidth="1"/>
    <col min="11010" max="11010" width="11" style="2" customWidth="1"/>
    <col min="11011" max="11011" width="12" style="2" customWidth="1"/>
    <col min="11012" max="11244" width="9.140625" style="2"/>
    <col min="11245" max="11245" width="59" style="2" customWidth="1"/>
    <col min="11246" max="11246" width="5.140625" style="2" customWidth="1"/>
    <col min="11247" max="11247" width="18.140625" style="2" customWidth="1"/>
    <col min="11248" max="11248" width="12.85546875" style="2" customWidth="1"/>
    <col min="11249" max="11249" width="13" style="2" customWidth="1"/>
    <col min="11250" max="11250" width="7.5703125" style="2" customWidth="1"/>
    <col min="11251" max="11251" width="16.28515625" style="2" customWidth="1"/>
    <col min="11252" max="11252" width="14.140625" style="2" customWidth="1"/>
    <col min="11253" max="11253" width="17.7109375" style="2" customWidth="1"/>
    <col min="11254" max="11254" width="13.5703125" style="2" customWidth="1"/>
    <col min="11255" max="11255" width="17.28515625" style="2" customWidth="1"/>
    <col min="11256" max="11256" width="5.140625" style="2" customWidth="1"/>
    <col min="11257" max="11257" width="3.42578125" style="2" customWidth="1"/>
    <col min="11258" max="11258" width="10.140625" style="2" customWidth="1"/>
    <col min="11259" max="11259" width="11.85546875" style="2" customWidth="1"/>
    <col min="11260" max="11260" width="9.140625" style="2"/>
    <col min="11261" max="11262" width="15" style="2" customWidth="1"/>
    <col min="11263" max="11263" width="7.7109375" style="2" customWidth="1"/>
    <col min="11264" max="11264" width="11.5703125" style="2" customWidth="1"/>
    <col min="11265" max="11265" width="12.140625" style="2" customWidth="1"/>
    <col min="11266" max="11266" width="11" style="2" customWidth="1"/>
    <col min="11267" max="11267" width="12" style="2" customWidth="1"/>
    <col min="11268" max="11500" width="9.140625" style="2"/>
    <col min="11501" max="11501" width="59" style="2" customWidth="1"/>
    <col min="11502" max="11502" width="5.140625" style="2" customWidth="1"/>
    <col min="11503" max="11503" width="18.140625" style="2" customWidth="1"/>
    <col min="11504" max="11504" width="12.85546875" style="2" customWidth="1"/>
    <col min="11505" max="11505" width="13" style="2" customWidth="1"/>
    <col min="11506" max="11506" width="7.5703125" style="2" customWidth="1"/>
    <col min="11507" max="11507" width="16.28515625" style="2" customWidth="1"/>
    <col min="11508" max="11508" width="14.140625" style="2" customWidth="1"/>
    <col min="11509" max="11509" width="17.7109375" style="2" customWidth="1"/>
    <col min="11510" max="11510" width="13.5703125" style="2" customWidth="1"/>
    <col min="11511" max="11511" width="17.28515625" style="2" customWidth="1"/>
    <col min="11512" max="11512" width="5.140625" style="2" customWidth="1"/>
    <col min="11513" max="11513" width="3.42578125" style="2" customWidth="1"/>
    <col min="11514" max="11514" width="10.140625" style="2" customWidth="1"/>
    <col min="11515" max="11515" width="11.85546875" style="2" customWidth="1"/>
    <col min="11516" max="11516" width="9.140625" style="2"/>
    <col min="11517" max="11518" width="15" style="2" customWidth="1"/>
    <col min="11519" max="11519" width="7.7109375" style="2" customWidth="1"/>
    <col min="11520" max="11520" width="11.5703125" style="2" customWidth="1"/>
    <col min="11521" max="11521" width="12.140625" style="2" customWidth="1"/>
    <col min="11522" max="11522" width="11" style="2" customWidth="1"/>
    <col min="11523" max="11523" width="12" style="2" customWidth="1"/>
    <col min="11524" max="11756" width="9.140625" style="2"/>
    <col min="11757" max="11757" width="59" style="2" customWidth="1"/>
    <col min="11758" max="11758" width="5.140625" style="2" customWidth="1"/>
    <col min="11759" max="11759" width="18.140625" style="2" customWidth="1"/>
    <col min="11760" max="11760" width="12.85546875" style="2" customWidth="1"/>
    <col min="11761" max="11761" width="13" style="2" customWidth="1"/>
    <col min="11762" max="11762" width="7.5703125" style="2" customWidth="1"/>
    <col min="11763" max="11763" width="16.28515625" style="2" customWidth="1"/>
    <col min="11764" max="11764" width="14.140625" style="2" customWidth="1"/>
    <col min="11765" max="11765" width="17.7109375" style="2" customWidth="1"/>
    <col min="11766" max="11766" width="13.5703125" style="2" customWidth="1"/>
    <col min="11767" max="11767" width="17.28515625" style="2" customWidth="1"/>
    <col min="11768" max="11768" width="5.140625" style="2" customWidth="1"/>
    <col min="11769" max="11769" width="3.42578125" style="2" customWidth="1"/>
    <col min="11770" max="11770" width="10.140625" style="2" customWidth="1"/>
    <col min="11771" max="11771" width="11.85546875" style="2" customWidth="1"/>
    <col min="11772" max="11772" width="9.140625" style="2"/>
    <col min="11773" max="11774" width="15" style="2" customWidth="1"/>
    <col min="11775" max="11775" width="7.7109375" style="2" customWidth="1"/>
    <col min="11776" max="11776" width="11.5703125" style="2" customWidth="1"/>
    <col min="11777" max="11777" width="12.140625" style="2" customWidth="1"/>
    <col min="11778" max="11778" width="11" style="2" customWidth="1"/>
    <col min="11779" max="11779" width="12" style="2" customWidth="1"/>
    <col min="11780" max="12012" width="9.140625" style="2"/>
    <col min="12013" max="12013" width="59" style="2" customWidth="1"/>
    <col min="12014" max="12014" width="5.140625" style="2" customWidth="1"/>
    <col min="12015" max="12015" width="18.140625" style="2" customWidth="1"/>
    <col min="12016" max="12016" width="12.85546875" style="2" customWidth="1"/>
    <col min="12017" max="12017" width="13" style="2" customWidth="1"/>
    <col min="12018" max="12018" width="7.5703125" style="2" customWidth="1"/>
    <col min="12019" max="12019" width="16.28515625" style="2" customWidth="1"/>
    <col min="12020" max="12020" width="14.140625" style="2" customWidth="1"/>
    <col min="12021" max="12021" width="17.7109375" style="2" customWidth="1"/>
    <col min="12022" max="12022" width="13.5703125" style="2" customWidth="1"/>
    <col min="12023" max="12023" width="17.28515625" style="2" customWidth="1"/>
    <col min="12024" max="12024" width="5.140625" style="2" customWidth="1"/>
    <col min="12025" max="12025" width="3.42578125" style="2" customWidth="1"/>
    <col min="12026" max="12026" width="10.140625" style="2" customWidth="1"/>
    <col min="12027" max="12027" width="11.85546875" style="2" customWidth="1"/>
    <col min="12028" max="12028" width="9.140625" style="2"/>
    <col min="12029" max="12030" width="15" style="2" customWidth="1"/>
    <col min="12031" max="12031" width="7.7109375" style="2" customWidth="1"/>
    <col min="12032" max="12032" width="11.5703125" style="2" customWidth="1"/>
    <col min="12033" max="12033" width="12.140625" style="2" customWidth="1"/>
    <col min="12034" max="12034" width="11" style="2" customWidth="1"/>
    <col min="12035" max="12035" width="12" style="2" customWidth="1"/>
    <col min="12036" max="12268" width="9.140625" style="2"/>
    <col min="12269" max="12269" width="59" style="2" customWidth="1"/>
    <col min="12270" max="12270" width="5.140625" style="2" customWidth="1"/>
    <col min="12271" max="12271" width="18.140625" style="2" customWidth="1"/>
    <col min="12272" max="12272" width="12.85546875" style="2" customWidth="1"/>
    <col min="12273" max="12273" width="13" style="2" customWidth="1"/>
    <col min="12274" max="12274" width="7.5703125" style="2" customWidth="1"/>
    <col min="12275" max="12275" width="16.28515625" style="2" customWidth="1"/>
    <col min="12276" max="12276" width="14.140625" style="2" customWidth="1"/>
    <col min="12277" max="12277" width="17.7109375" style="2" customWidth="1"/>
    <col min="12278" max="12278" width="13.5703125" style="2" customWidth="1"/>
    <col min="12279" max="12279" width="17.28515625" style="2" customWidth="1"/>
    <col min="12280" max="12280" width="5.140625" style="2" customWidth="1"/>
    <col min="12281" max="12281" width="3.42578125" style="2" customWidth="1"/>
    <col min="12282" max="12282" width="10.140625" style="2" customWidth="1"/>
    <col min="12283" max="12283" width="11.85546875" style="2" customWidth="1"/>
    <col min="12284" max="12284" width="9.140625" style="2"/>
    <col min="12285" max="12286" width="15" style="2" customWidth="1"/>
    <col min="12287" max="12287" width="7.7109375" style="2" customWidth="1"/>
    <col min="12288" max="12288" width="11.5703125" style="2" customWidth="1"/>
    <col min="12289" max="12289" width="12.140625" style="2" customWidth="1"/>
    <col min="12290" max="12290" width="11" style="2" customWidth="1"/>
    <col min="12291" max="12291" width="12" style="2" customWidth="1"/>
    <col min="12292" max="12524" width="9.140625" style="2"/>
    <col min="12525" max="12525" width="59" style="2" customWidth="1"/>
    <col min="12526" max="12526" width="5.140625" style="2" customWidth="1"/>
    <col min="12527" max="12527" width="18.140625" style="2" customWidth="1"/>
    <col min="12528" max="12528" width="12.85546875" style="2" customWidth="1"/>
    <col min="12529" max="12529" width="13" style="2" customWidth="1"/>
    <col min="12530" max="12530" width="7.5703125" style="2" customWidth="1"/>
    <col min="12531" max="12531" width="16.28515625" style="2" customWidth="1"/>
    <col min="12532" max="12532" width="14.140625" style="2" customWidth="1"/>
    <col min="12533" max="12533" width="17.7109375" style="2" customWidth="1"/>
    <col min="12534" max="12534" width="13.5703125" style="2" customWidth="1"/>
    <col min="12535" max="12535" width="17.28515625" style="2" customWidth="1"/>
    <col min="12536" max="12536" width="5.140625" style="2" customWidth="1"/>
    <col min="12537" max="12537" width="3.42578125" style="2" customWidth="1"/>
    <col min="12538" max="12538" width="10.140625" style="2" customWidth="1"/>
    <col min="12539" max="12539" width="11.85546875" style="2" customWidth="1"/>
    <col min="12540" max="12540" width="9.140625" style="2"/>
    <col min="12541" max="12542" width="15" style="2" customWidth="1"/>
    <col min="12543" max="12543" width="7.7109375" style="2" customWidth="1"/>
    <col min="12544" max="12544" width="11.5703125" style="2" customWidth="1"/>
    <col min="12545" max="12545" width="12.140625" style="2" customWidth="1"/>
    <col min="12546" max="12546" width="11" style="2" customWidth="1"/>
    <col min="12547" max="12547" width="12" style="2" customWidth="1"/>
    <col min="12548" max="12780" width="9.140625" style="2"/>
    <col min="12781" max="12781" width="59" style="2" customWidth="1"/>
    <col min="12782" max="12782" width="5.140625" style="2" customWidth="1"/>
    <col min="12783" max="12783" width="18.140625" style="2" customWidth="1"/>
    <col min="12784" max="12784" width="12.85546875" style="2" customWidth="1"/>
    <col min="12785" max="12785" width="13" style="2" customWidth="1"/>
    <col min="12786" max="12786" width="7.5703125" style="2" customWidth="1"/>
    <col min="12787" max="12787" width="16.28515625" style="2" customWidth="1"/>
    <col min="12788" max="12788" width="14.140625" style="2" customWidth="1"/>
    <col min="12789" max="12789" width="17.7109375" style="2" customWidth="1"/>
    <col min="12790" max="12790" width="13.5703125" style="2" customWidth="1"/>
    <col min="12791" max="12791" width="17.28515625" style="2" customWidth="1"/>
    <col min="12792" max="12792" width="5.140625" style="2" customWidth="1"/>
    <col min="12793" max="12793" width="3.42578125" style="2" customWidth="1"/>
    <col min="12794" max="12794" width="10.140625" style="2" customWidth="1"/>
    <col min="12795" max="12795" width="11.85546875" style="2" customWidth="1"/>
    <col min="12796" max="12796" width="9.140625" style="2"/>
    <col min="12797" max="12798" width="15" style="2" customWidth="1"/>
    <col min="12799" max="12799" width="7.7109375" style="2" customWidth="1"/>
    <col min="12800" max="12800" width="11.5703125" style="2" customWidth="1"/>
    <col min="12801" max="12801" width="12.140625" style="2" customWidth="1"/>
    <col min="12802" max="12802" width="11" style="2" customWidth="1"/>
    <col min="12803" max="12803" width="12" style="2" customWidth="1"/>
    <col min="12804" max="13036" width="9.140625" style="2"/>
    <col min="13037" max="13037" width="59" style="2" customWidth="1"/>
    <col min="13038" max="13038" width="5.140625" style="2" customWidth="1"/>
    <col min="13039" max="13039" width="18.140625" style="2" customWidth="1"/>
    <col min="13040" max="13040" width="12.85546875" style="2" customWidth="1"/>
    <col min="13041" max="13041" width="13" style="2" customWidth="1"/>
    <col min="13042" max="13042" width="7.5703125" style="2" customWidth="1"/>
    <col min="13043" max="13043" width="16.28515625" style="2" customWidth="1"/>
    <col min="13044" max="13044" width="14.140625" style="2" customWidth="1"/>
    <col min="13045" max="13045" width="17.7109375" style="2" customWidth="1"/>
    <col min="13046" max="13046" width="13.5703125" style="2" customWidth="1"/>
    <col min="13047" max="13047" width="17.28515625" style="2" customWidth="1"/>
    <col min="13048" max="13048" width="5.140625" style="2" customWidth="1"/>
    <col min="13049" max="13049" width="3.42578125" style="2" customWidth="1"/>
    <col min="13050" max="13050" width="10.140625" style="2" customWidth="1"/>
    <col min="13051" max="13051" width="11.85546875" style="2" customWidth="1"/>
    <col min="13052" max="13052" width="9.140625" style="2"/>
    <col min="13053" max="13054" width="15" style="2" customWidth="1"/>
    <col min="13055" max="13055" width="7.7109375" style="2" customWidth="1"/>
    <col min="13056" max="13056" width="11.5703125" style="2" customWidth="1"/>
    <col min="13057" max="13057" width="12.140625" style="2" customWidth="1"/>
    <col min="13058" max="13058" width="11" style="2" customWidth="1"/>
    <col min="13059" max="13059" width="12" style="2" customWidth="1"/>
    <col min="13060" max="13292" width="9.140625" style="2"/>
    <col min="13293" max="13293" width="59" style="2" customWidth="1"/>
    <col min="13294" max="13294" width="5.140625" style="2" customWidth="1"/>
    <col min="13295" max="13295" width="18.140625" style="2" customWidth="1"/>
    <col min="13296" max="13296" width="12.85546875" style="2" customWidth="1"/>
    <col min="13297" max="13297" width="13" style="2" customWidth="1"/>
    <col min="13298" max="13298" width="7.5703125" style="2" customWidth="1"/>
    <col min="13299" max="13299" width="16.28515625" style="2" customWidth="1"/>
    <col min="13300" max="13300" width="14.140625" style="2" customWidth="1"/>
    <col min="13301" max="13301" width="17.7109375" style="2" customWidth="1"/>
    <col min="13302" max="13302" width="13.5703125" style="2" customWidth="1"/>
    <col min="13303" max="13303" width="17.28515625" style="2" customWidth="1"/>
    <col min="13304" max="13304" width="5.140625" style="2" customWidth="1"/>
    <col min="13305" max="13305" width="3.42578125" style="2" customWidth="1"/>
    <col min="13306" max="13306" width="10.140625" style="2" customWidth="1"/>
    <col min="13307" max="13307" width="11.85546875" style="2" customWidth="1"/>
    <col min="13308" max="13308" width="9.140625" style="2"/>
    <col min="13309" max="13310" width="15" style="2" customWidth="1"/>
    <col min="13311" max="13311" width="7.7109375" style="2" customWidth="1"/>
    <col min="13312" max="13312" width="11.5703125" style="2" customWidth="1"/>
    <col min="13313" max="13313" width="12.140625" style="2" customWidth="1"/>
    <col min="13314" max="13314" width="11" style="2" customWidth="1"/>
    <col min="13315" max="13315" width="12" style="2" customWidth="1"/>
    <col min="13316" max="13548" width="9.140625" style="2"/>
    <col min="13549" max="13549" width="59" style="2" customWidth="1"/>
    <col min="13550" max="13550" width="5.140625" style="2" customWidth="1"/>
    <col min="13551" max="13551" width="18.140625" style="2" customWidth="1"/>
    <col min="13552" max="13552" width="12.85546875" style="2" customWidth="1"/>
    <col min="13553" max="13553" width="13" style="2" customWidth="1"/>
    <col min="13554" max="13554" width="7.5703125" style="2" customWidth="1"/>
    <col min="13555" max="13555" width="16.28515625" style="2" customWidth="1"/>
    <col min="13556" max="13556" width="14.140625" style="2" customWidth="1"/>
    <col min="13557" max="13557" width="17.7109375" style="2" customWidth="1"/>
    <col min="13558" max="13558" width="13.5703125" style="2" customWidth="1"/>
    <col min="13559" max="13559" width="17.28515625" style="2" customWidth="1"/>
    <col min="13560" max="13560" width="5.140625" style="2" customWidth="1"/>
    <col min="13561" max="13561" width="3.42578125" style="2" customWidth="1"/>
    <col min="13562" max="13562" width="10.140625" style="2" customWidth="1"/>
    <col min="13563" max="13563" width="11.85546875" style="2" customWidth="1"/>
    <col min="13564" max="13564" width="9.140625" style="2"/>
    <col min="13565" max="13566" width="15" style="2" customWidth="1"/>
    <col min="13567" max="13567" width="7.7109375" style="2" customWidth="1"/>
    <col min="13568" max="13568" width="11.5703125" style="2" customWidth="1"/>
    <col min="13569" max="13569" width="12.140625" style="2" customWidth="1"/>
    <col min="13570" max="13570" width="11" style="2" customWidth="1"/>
    <col min="13571" max="13571" width="12" style="2" customWidth="1"/>
    <col min="13572" max="13804" width="9.140625" style="2"/>
    <col min="13805" max="13805" width="59" style="2" customWidth="1"/>
    <col min="13806" max="13806" width="5.140625" style="2" customWidth="1"/>
    <col min="13807" max="13807" width="18.140625" style="2" customWidth="1"/>
    <col min="13808" max="13808" width="12.85546875" style="2" customWidth="1"/>
    <col min="13809" max="13809" width="13" style="2" customWidth="1"/>
    <col min="13810" max="13810" width="7.5703125" style="2" customWidth="1"/>
    <col min="13811" max="13811" width="16.28515625" style="2" customWidth="1"/>
    <col min="13812" max="13812" width="14.140625" style="2" customWidth="1"/>
    <col min="13813" max="13813" width="17.7109375" style="2" customWidth="1"/>
    <col min="13814" max="13814" width="13.5703125" style="2" customWidth="1"/>
    <col min="13815" max="13815" width="17.28515625" style="2" customWidth="1"/>
    <col min="13816" max="13816" width="5.140625" style="2" customWidth="1"/>
    <col min="13817" max="13817" width="3.42578125" style="2" customWidth="1"/>
    <col min="13818" max="13818" width="10.140625" style="2" customWidth="1"/>
    <col min="13819" max="13819" width="11.85546875" style="2" customWidth="1"/>
    <col min="13820" max="13820" width="9.140625" style="2"/>
    <col min="13821" max="13822" width="15" style="2" customWidth="1"/>
    <col min="13823" max="13823" width="7.7109375" style="2" customWidth="1"/>
    <col min="13824" max="13824" width="11.5703125" style="2" customWidth="1"/>
    <col min="13825" max="13825" width="12.140625" style="2" customWidth="1"/>
    <col min="13826" max="13826" width="11" style="2" customWidth="1"/>
    <col min="13827" max="13827" width="12" style="2" customWidth="1"/>
    <col min="13828" max="14060" width="9.140625" style="2"/>
    <col min="14061" max="14061" width="59" style="2" customWidth="1"/>
    <col min="14062" max="14062" width="5.140625" style="2" customWidth="1"/>
    <col min="14063" max="14063" width="18.140625" style="2" customWidth="1"/>
    <col min="14064" max="14064" width="12.85546875" style="2" customWidth="1"/>
    <col min="14065" max="14065" width="13" style="2" customWidth="1"/>
    <col min="14066" max="14066" width="7.5703125" style="2" customWidth="1"/>
    <col min="14067" max="14067" width="16.28515625" style="2" customWidth="1"/>
    <col min="14068" max="14068" width="14.140625" style="2" customWidth="1"/>
    <col min="14069" max="14069" width="17.7109375" style="2" customWidth="1"/>
    <col min="14070" max="14070" width="13.5703125" style="2" customWidth="1"/>
    <col min="14071" max="14071" width="17.28515625" style="2" customWidth="1"/>
    <col min="14072" max="14072" width="5.140625" style="2" customWidth="1"/>
    <col min="14073" max="14073" width="3.42578125" style="2" customWidth="1"/>
    <col min="14074" max="14074" width="10.140625" style="2" customWidth="1"/>
    <col min="14075" max="14075" width="11.85546875" style="2" customWidth="1"/>
    <col min="14076" max="14076" width="9.140625" style="2"/>
    <col min="14077" max="14078" width="15" style="2" customWidth="1"/>
    <col min="14079" max="14079" width="7.7109375" style="2" customWidth="1"/>
    <col min="14080" max="14080" width="11.5703125" style="2" customWidth="1"/>
    <col min="14081" max="14081" width="12.140625" style="2" customWidth="1"/>
    <col min="14082" max="14082" width="11" style="2" customWidth="1"/>
    <col min="14083" max="14083" width="12" style="2" customWidth="1"/>
    <col min="14084" max="14316" width="9.140625" style="2"/>
    <col min="14317" max="14317" width="59" style="2" customWidth="1"/>
    <col min="14318" max="14318" width="5.140625" style="2" customWidth="1"/>
    <col min="14319" max="14319" width="18.140625" style="2" customWidth="1"/>
    <col min="14320" max="14320" width="12.85546875" style="2" customWidth="1"/>
    <col min="14321" max="14321" width="13" style="2" customWidth="1"/>
    <col min="14322" max="14322" width="7.5703125" style="2" customWidth="1"/>
    <col min="14323" max="14323" width="16.28515625" style="2" customWidth="1"/>
    <col min="14324" max="14324" width="14.140625" style="2" customWidth="1"/>
    <col min="14325" max="14325" width="17.7109375" style="2" customWidth="1"/>
    <col min="14326" max="14326" width="13.5703125" style="2" customWidth="1"/>
    <col min="14327" max="14327" width="17.28515625" style="2" customWidth="1"/>
    <col min="14328" max="14328" width="5.140625" style="2" customWidth="1"/>
    <col min="14329" max="14329" width="3.42578125" style="2" customWidth="1"/>
    <col min="14330" max="14330" width="10.140625" style="2" customWidth="1"/>
    <col min="14331" max="14331" width="11.85546875" style="2" customWidth="1"/>
    <col min="14332" max="14332" width="9.140625" style="2"/>
    <col min="14333" max="14334" width="15" style="2" customWidth="1"/>
    <col min="14335" max="14335" width="7.7109375" style="2" customWidth="1"/>
    <col min="14336" max="14336" width="11.5703125" style="2" customWidth="1"/>
    <col min="14337" max="14337" width="12.140625" style="2" customWidth="1"/>
    <col min="14338" max="14338" width="11" style="2" customWidth="1"/>
    <col min="14339" max="14339" width="12" style="2" customWidth="1"/>
    <col min="14340" max="14572" width="9.140625" style="2"/>
    <col min="14573" max="14573" width="59" style="2" customWidth="1"/>
    <col min="14574" max="14574" width="5.140625" style="2" customWidth="1"/>
    <col min="14575" max="14575" width="18.140625" style="2" customWidth="1"/>
    <col min="14576" max="14576" width="12.85546875" style="2" customWidth="1"/>
    <col min="14577" max="14577" width="13" style="2" customWidth="1"/>
    <col min="14578" max="14578" width="7.5703125" style="2" customWidth="1"/>
    <col min="14579" max="14579" width="16.28515625" style="2" customWidth="1"/>
    <col min="14580" max="14580" width="14.140625" style="2" customWidth="1"/>
    <col min="14581" max="14581" width="17.7109375" style="2" customWidth="1"/>
    <col min="14582" max="14582" width="13.5703125" style="2" customWidth="1"/>
    <col min="14583" max="14583" width="17.28515625" style="2" customWidth="1"/>
    <col min="14584" max="14584" width="5.140625" style="2" customWidth="1"/>
    <col min="14585" max="14585" width="3.42578125" style="2" customWidth="1"/>
    <col min="14586" max="14586" width="10.140625" style="2" customWidth="1"/>
    <col min="14587" max="14587" width="11.85546875" style="2" customWidth="1"/>
    <col min="14588" max="14588" width="9.140625" style="2"/>
    <col min="14589" max="14590" width="15" style="2" customWidth="1"/>
    <col min="14591" max="14591" width="7.7109375" style="2" customWidth="1"/>
    <col min="14592" max="14592" width="11.5703125" style="2" customWidth="1"/>
    <col min="14593" max="14593" width="12.140625" style="2" customWidth="1"/>
    <col min="14594" max="14594" width="11" style="2" customWidth="1"/>
    <col min="14595" max="14595" width="12" style="2" customWidth="1"/>
    <col min="14596" max="14828" width="9.140625" style="2"/>
    <col min="14829" max="14829" width="59" style="2" customWidth="1"/>
    <col min="14830" max="14830" width="5.140625" style="2" customWidth="1"/>
    <col min="14831" max="14831" width="18.140625" style="2" customWidth="1"/>
    <col min="14832" max="14832" width="12.85546875" style="2" customWidth="1"/>
    <col min="14833" max="14833" width="13" style="2" customWidth="1"/>
    <col min="14834" max="14834" width="7.5703125" style="2" customWidth="1"/>
    <col min="14835" max="14835" width="16.28515625" style="2" customWidth="1"/>
    <col min="14836" max="14836" width="14.140625" style="2" customWidth="1"/>
    <col min="14837" max="14837" width="17.7109375" style="2" customWidth="1"/>
    <col min="14838" max="14838" width="13.5703125" style="2" customWidth="1"/>
    <col min="14839" max="14839" width="17.28515625" style="2" customWidth="1"/>
    <col min="14840" max="14840" width="5.140625" style="2" customWidth="1"/>
    <col min="14841" max="14841" width="3.42578125" style="2" customWidth="1"/>
    <col min="14842" max="14842" width="10.140625" style="2" customWidth="1"/>
    <col min="14843" max="14843" width="11.85546875" style="2" customWidth="1"/>
    <col min="14844" max="14844" width="9.140625" style="2"/>
    <col min="14845" max="14846" width="15" style="2" customWidth="1"/>
    <col min="14847" max="14847" width="7.7109375" style="2" customWidth="1"/>
    <col min="14848" max="14848" width="11.5703125" style="2" customWidth="1"/>
    <col min="14849" max="14849" width="12.140625" style="2" customWidth="1"/>
    <col min="14850" max="14850" width="11" style="2" customWidth="1"/>
    <col min="14851" max="14851" width="12" style="2" customWidth="1"/>
    <col min="14852" max="15084" width="9.140625" style="2"/>
    <col min="15085" max="15085" width="59" style="2" customWidth="1"/>
    <col min="15086" max="15086" width="5.140625" style="2" customWidth="1"/>
    <col min="15087" max="15087" width="18.140625" style="2" customWidth="1"/>
    <col min="15088" max="15088" width="12.85546875" style="2" customWidth="1"/>
    <col min="15089" max="15089" width="13" style="2" customWidth="1"/>
    <col min="15090" max="15090" width="7.5703125" style="2" customWidth="1"/>
    <col min="15091" max="15091" width="16.28515625" style="2" customWidth="1"/>
    <col min="15092" max="15092" width="14.140625" style="2" customWidth="1"/>
    <col min="15093" max="15093" width="17.7109375" style="2" customWidth="1"/>
    <col min="15094" max="15094" width="13.5703125" style="2" customWidth="1"/>
    <col min="15095" max="15095" width="17.28515625" style="2" customWidth="1"/>
    <col min="15096" max="15096" width="5.140625" style="2" customWidth="1"/>
    <col min="15097" max="15097" width="3.42578125" style="2" customWidth="1"/>
    <col min="15098" max="15098" width="10.140625" style="2" customWidth="1"/>
    <col min="15099" max="15099" width="11.85546875" style="2" customWidth="1"/>
    <col min="15100" max="15100" width="9.140625" style="2"/>
    <col min="15101" max="15102" width="15" style="2" customWidth="1"/>
    <col min="15103" max="15103" width="7.7109375" style="2" customWidth="1"/>
    <col min="15104" max="15104" width="11.5703125" style="2" customWidth="1"/>
    <col min="15105" max="15105" width="12.140625" style="2" customWidth="1"/>
    <col min="15106" max="15106" width="11" style="2" customWidth="1"/>
    <col min="15107" max="15107" width="12" style="2" customWidth="1"/>
    <col min="15108" max="15340" width="9.140625" style="2"/>
    <col min="15341" max="15341" width="59" style="2" customWidth="1"/>
    <col min="15342" max="15342" width="5.140625" style="2" customWidth="1"/>
    <col min="15343" max="15343" width="18.140625" style="2" customWidth="1"/>
    <col min="15344" max="15344" width="12.85546875" style="2" customWidth="1"/>
    <col min="15345" max="15345" width="13" style="2" customWidth="1"/>
    <col min="15346" max="15346" width="7.5703125" style="2" customWidth="1"/>
    <col min="15347" max="15347" width="16.28515625" style="2" customWidth="1"/>
    <col min="15348" max="15348" width="14.140625" style="2" customWidth="1"/>
    <col min="15349" max="15349" width="17.7109375" style="2" customWidth="1"/>
    <col min="15350" max="15350" width="13.5703125" style="2" customWidth="1"/>
    <col min="15351" max="15351" width="17.28515625" style="2" customWidth="1"/>
    <col min="15352" max="15352" width="5.140625" style="2" customWidth="1"/>
    <col min="15353" max="15353" width="3.42578125" style="2" customWidth="1"/>
    <col min="15354" max="15354" width="10.140625" style="2" customWidth="1"/>
    <col min="15355" max="15355" width="11.85546875" style="2" customWidth="1"/>
    <col min="15356" max="15356" width="9.140625" style="2"/>
    <col min="15357" max="15358" width="15" style="2" customWidth="1"/>
    <col min="15359" max="15359" width="7.7109375" style="2" customWidth="1"/>
    <col min="15360" max="15360" width="11.5703125" style="2" customWidth="1"/>
    <col min="15361" max="15361" width="12.140625" style="2" customWidth="1"/>
    <col min="15362" max="15362" width="11" style="2" customWidth="1"/>
    <col min="15363" max="15363" width="12" style="2" customWidth="1"/>
    <col min="15364" max="15596" width="9.140625" style="2"/>
    <col min="15597" max="15597" width="59" style="2" customWidth="1"/>
    <col min="15598" max="15598" width="5.140625" style="2" customWidth="1"/>
    <col min="15599" max="15599" width="18.140625" style="2" customWidth="1"/>
    <col min="15600" max="15600" width="12.85546875" style="2" customWidth="1"/>
    <col min="15601" max="15601" width="13" style="2" customWidth="1"/>
    <col min="15602" max="15602" width="7.5703125" style="2" customWidth="1"/>
    <col min="15603" max="15603" width="16.28515625" style="2" customWidth="1"/>
    <col min="15604" max="15604" width="14.140625" style="2" customWidth="1"/>
    <col min="15605" max="15605" width="17.7109375" style="2" customWidth="1"/>
    <col min="15606" max="15606" width="13.5703125" style="2" customWidth="1"/>
    <col min="15607" max="15607" width="17.28515625" style="2" customWidth="1"/>
    <col min="15608" max="15608" width="5.140625" style="2" customWidth="1"/>
    <col min="15609" max="15609" width="3.42578125" style="2" customWidth="1"/>
    <col min="15610" max="15610" width="10.140625" style="2" customWidth="1"/>
    <col min="15611" max="15611" width="11.85546875" style="2" customWidth="1"/>
    <col min="15612" max="15612" width="9.140625" style="2"/>
    <col min="15613" max="15614" width="15" style="2" customWidth="1"/>
    <col min="15615" max="15615" width="7.7109375" style="2" customWidth="1"/>
    <col min="15616" max="15616" width="11.5703125" style="2" customWidth="1"/>
    <col min="15617" max="15617" width="12.140625" style="2" customWidth="1"/>
    <col min="15618" max="15618" width="11" style="2" customWidth="1"/>
    <col min="15619" max="15619" width="12" style="2" customWidth="1"/>
    <col min="15620" max="15852" width="9.140625" style="2"/>
    <col min="15853" max="15853" width="59" style="2" customWidth="1"/>
    <col min="15854" max="15854" width="5.140625" style="2" customWidth="1"/>
    <col min="15855" max="15855" width="18.140625" style="2" customWidth="1"/>
    <col min="15856" max="15856" width="12.85546875" style="2" customWidth="1"/>
    <col min="15857" max="15857" width="13" style="2" customWidth="1"/>
    <col min="15858" max="15858" width="7.5703125" style="2" customWidth="1"/>
    <col min="15859" max="15859" width="16.28515625" style="2" customWidth="1"/>
    <col min="15860" max="15860" width="14.140625" style="2" customWidth="1"/>
    <col min="15861" max="15861" width="17.7109375" style="2" customWidth="1"/>
    <col min="15862" max="15862" width="13.5703125" style="2" customWidth="1"/>
    <col min="15863" max="15863" width="17.28515625" style="2" customWidth="1"/>
    <col min="15864" max="15864" width="5.140625" style="2" customWidth="1"/>
    <col min="15865" max="15865" width="3.42578125" style="2" customWidth="1"/>
    <col min="15866" max="15866" width="10.140625" style="2" customWidth="1"/>
    <col min="15867" max="15867" width="11.85546875" style="2" customWidth="1"/>
    <col min="15868" max="15868" width="9.140625" style="2"/>
    <col min="15869" max="15870" width="15" style="2" customWidth="1"/>
    <col min="15871" max="15871" width="7.7109375" style="2" customWidth="1"/>
    <col min="15872" max="15872" width="11.5703125" style="2" customWidth="1"/>
    <col min="15873" max="15873" width="12.140625" style="2" customWidth="1"/>
    <col min="15874" max="15874" width="11" style="2" customWidth="1"/>
    <col min="15875" max="15875" width="12" style="2" customWidth="1"/>
    <col min="15876" max="16108" width="9.140625" style="2"/>
    <col min="16109" max="16109" width="59" style="2" customWidth="1"/>
    <col min="16110" max="16110" width="5.140625" style="2" customWidth="1"/>
    <col min="16111" max="16111" width="18.140625" style="2" customWidth="1"/>
    <col min="16112" max="16112" width="12.85546875" style="2" customWidth="1"/>
    <col min="16113" max="16113" width="13" style="2" customWidth="1"/>
    <col min="16114" max="16114" width="7.5703125" style="2" customWidth="1"/>
    <col min="16115" max="16115" width="16.28515625" style="2" customWidth="1"/>
    <col min="16116" max="16116" width="14.140625" style="2" customWidth="1"/>
    <col min="16117" max="16117" width="17.7109375" style="2" customWidth="1"/>
    <col min="16118" max="16118" width="13.5703125" style="2" customWidth="1"/>
    <col min="16119" max="16119" width="17.28515625" style="2" customWidth="1"/>
    <col min="16120" max="16120" width="5.140625" style="2" customWidth="1"/>
    <col min="16121" max="16121" width="3.42578125" style="2" customWidth="1"/>
    <col min="16122" max="16122" width="10.140625" style="2" customWidth="1"/>
    <col min="16123" max="16123" width="11.85546875" style="2" customWidth="1"/>
    <col min="16124" max="16124" width="9.140625" style="2"/>
    <col min="16125" max="16126" width="15" style="2" customWidth="1"/>
    <col min="16127" max="16127" width="7.7109375" style="2" customWidth="1"/>
    <col min="16128" max="16128" width="11.5703125" style="2" customWidth="1"/>
    <col min="16129" max="16129" width="12.140625" style="2" customWidth="1"/>
    <col min="16130" max="16130" width="11" style="2" customWidth="1"/>
    <col min="16131" max="16131" width="12" style="2" customWidth="1"/>
    <col min="16132" max="16384" width="9.140625" style="2"/>
  </cols>
  <sheetData>
    <row r="1" spans="1:11" x14ac:dyDescent="0.2">
      <c r="A1" s="1" t="s">
        <v>0</v>
      </c>
    </row>
    <row r="2" spans="1:11" ht="12.75" customHeight="1" x14ac:dyDescent="0.2">
      <c r="A2" s="3" t="s">
        <v>1</v>
      </c>
      <c r="B2" s="4"/>
      <c r="D2" s="4"/>
      <c r="E2" s="4"/>
      <c r="J2" s="5"/>
      <c r="K2" s="5"/>
    </row>
    <row r="3" spans="1:11" ht="12.75" customHeight="1" x14ac:dyDescent="0.2">
      <c r="A3" s="7" t="s">
        <v>182</v>
      </c>
      <c r="B3" s="4"/>
      <c r="D3" s="4"/>
      <c r="E3" s="4"/>
      <c r="J3" s="8"/>
      <c r="K3" s="8"/>
    </row>
    <row r="4" spans="1:11" ht="0.75" customHeight="1" x14ac:dyDescent="0.2">
      <c r="A4" s="9"/>
      <c r="B4" s="4"/>
      <c r="F4" s="10"/>
      <c r="G4" s="10"/>
      <c r="K4" s="11"/>
    </row>
    <row r="5" spans="1:11" ht="0.75" customHeight="1" x14ac:dyDescent="0.2">
      <c r="A5" s="9"/>
      <c r="B5" s="4"/>
      <c r="F5" s="10"/>
      <c r="G5" s="10"/>
      <c r="K5" s="11"/>
    </row>
    <row r="6" spans="1:11" ht="0.75" customHeight="1" x14ac:dyDescent="0.2">
      <c r="A6" s="9"/>
      <c r="B6" s="4"/>
      <c r="F6" s="10"/>
      <c r="G6" s="10"/>
      <c r="K6" s="11"/>
    </row>
    <row r="7" spans="1:11" ht="0.75" customHeight="1" x14ac:dyDescent="0.2">
      <c r="A7" s="9"/>
      <c r="B7" s="4"/>
      <c r="F7" s="10"/>
      <c r="G7" s="10"/>
      <c r="K7" s="11"/>
    </row>
    <row r="8" spans="1:11" ht="12.75" x14ac:dyDescent="0.2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3"/>
    </row>
    <row r="9" spans="1:11" ht="12.75" hidden="1" customHeight="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/>
    </row>
    <row r="10" spans="1:11" ht="12.75" x14ac:dyDescent="0.2">
      <c r="A10" s="15" t="s">
        <v>181</v>
      </c>
      <c r="B10" s="15"/>
      <c r="C10" s="15"/>
      <c r="D10" s="15"/>
      <c r="E10" s="15"/>
      <c r="F10" s="15"/>
      <c r="G10" s="15"/>
      <c r="H10" s="15"/>
      <c r="I10" s="15"/>
      <c r="J10" s="15"/>
      <c r="K10" s="16"/>
    </row>
    <row r="11" spans="1:11" x14ac:dyDescent="0.2">
      <c r="A11" s="17"/>
      <c r="B11" s="8"/>
      <c r="C11" s="18"/>
      <c r="D11" s="18"/>
      <c r="E11" s="18"/>
      <c r="F11" s="18"/>
      <c r="G11" s="19"/>
      <c r="H11" s="19"/>
      <c r="I11" s="19"/>
      <c r="J11" s="19"/>
      <c r="K11" s="19"/>
    </row>
    <row r="12" spans="1:11" ht="12" customHeight="1" x14ac:dyDescent="0.2">
      <c r="A12" s="20"/>
      <c r="B12" s="21" t="s">
        <v>3</v>
      </c>
      <c r="C12" s="21" t="s">
        <v>4</v>
      </c>
      <c r="D12" s="22" t="s">
        <v>5</v>
      </c>
      <c r="E12" s="21" t="s">
        <v>6</v>
      </c>
      <c r="F12" s="23"/>
      <c r="G12" s="24"/>
      <c r="H12" s="22" t="s">
        <v>7</v>
      </c>
      <c r="I12" s="21" t="s">
        <v>8</v>
      </c>
      <c r="J12" s="21" t="s">
        <v>9</v>
      </c>
      <c r="K12" s="21" t="s">
        <v>10</v>
      </c>
    </row>
    <row r="13" spans="1:11" ht="12" customHeight="1" x14ac:dyDescent="0.2">
      <c r="A13" s="25"/>
      <c r="B13" s="26"/>
      <c r="C13" s="26"/>
      <c r="D13" s="27"/>
      <c r="E13" s="26"/>
      <c r="F13" s="28" t="s">
        <v>11</v>
      </c>
      <c r="G13" s="28"/>
      <c r="H13" s="27"/>
      <c r="I13" s="26"/>
      <c r="J13" s="26" t="s">
        <v>12</v>
      </c>
      <c r="K13" s="26"/>
    </row>
    <row r="14" spans="1:11" ht="12" customHeight="1" x14ac:dyDescent="0.2">
      <c r="A14" s="25"/>
      <c r="B14" s="26"/>
      <c r="C14" s="26"/>
      <c r="D14" s="27"/>
      <c r="E14" s="26"/>
      <c r="F14" s="28"/>
      <c r="G14" s="28"/>
      <c r="H14" s="27"/>
      <c r="I14" s="26"/>
      <c r="J14" s="26" t="s">
        <v>13</v>
      </c>
      <c r="K14" s="26"/>
    </row>
    <row r="15" spans="1:11" ht="12" customHeight="1" x14ac:dyDescent="0.2">
      <c r="A15" s="25"/>
      <c r="B15" s="26"/>
      <c r="C15" s="26"/>
      <c r="D15" s="27"/>
      <c r="E15" s="26"/>
      <c r="F15" s="28"/>
      <c r="G15" s="28"/>
      <c r="H15" s="27"/>
      <c r="I15" s="26"/>
      <c r="J15" s="26" t="s">
        <v>14</v>
      </c>
      <c r="K15" s="26"/>
    </row>
    <row r="16" spans="1:11" ht="12" customHeight="1" x14ac:dyDescent="0.2">
      <c r="A16" s="25"/>
      <c r="B16" s="26"/>
      <c r="C16" s="26"/>
      <c r="D16" s="27"/>
      <c r="E16" s="26"/>
      <c r="F16" s="28" t="s">
        <v>15</v>
      </c>
      <c r="G16" s="29" t="s">
        <v>16</v>
      </c>
      <c r="H16" s="27"/>
      <c r="I16" s="26"/>
      <c r="J16" s="26"/>
      <c r="K16" s="26"/>
    </row>
    <row r="17" spans="1:11" ht="12" customHeight="1" x14ac:dyDescent="0.2">
      <c r="A17" s="25"/>
      <c r="B17" s="26"/>
      <c r="C17" s="26"/>
      <c r="D17" s="27"/>
      <c r="E17" s="26"/>
      <c r="F17" s="28"/>
      <c r="G17" s="29"/>
      <c r="H17" s="27"/>
      <c r="I17" s="26"/>
      <c r="J17" s="26"/>
      <c r="K17" s="26"/>
    </row>
    <row r="18" spans="1:11" ht="12" customHeight="1" x14ac:dyDescent="0.2">
      <c r="A18" s="25"/>
      <c r="B18" s="26"/>
      <c r="C18" s="26"/>
      <c r="D18" s="27"/>
      <c r="E18" s="26"/>
      <c r="F18" s="28"/>
      <c r="G18" s="29"/>
      <c r="H18" s="27"/>
      <c r="I18" s="26"/>
      <c r="J18" s="26"/>
      <c r="K18" s="26"/>
    </row>
    <row r="19" spans="1:11" ht="1.5" customHeight="1" x14ac:dyDescent="0.2">
      <c r="A19" s="25"/>
      <c r="B19" s="26"/>
      <c r="C19" s="26"/>
      <c r="D19" s="27"/>
      <c r="E19" s="26"/>
      <c r="F19" s="28"/>
      <c r="G19" s="29"/>
      <c r="H19" s="27"/>
      <c r="I19" s="26"/>
      <c r="J19" s="26"/>
      <c r="K19" s="26"/>
    </row>
    <row r="20" spans="1:11" ht="6" hidden="1" customHeight="1" x14ac:dyDescent="0.2">
      <c r="A20" s="30"/>
      <c r="B20" s="26"/>
      <c r="C20" s="26"/>
      <c r="D20" s="27"/>
      <c r="E20" s="26"/>
      <c r="F20" s="23"/>
      <c r="G20" s="31"/>
      <c r="H20" s="27"/>
      <c r="I20" s="26"/>
      <c r="J20" s="26"/>
      <c r="K20" s="26"/>
    </row>
    <row r="21" spans="1:11" ht="12.75" customHeight="1" x14ac:dyDescent="0.2">
      <c r="A21" s="32" t="s">
        <v>17</v>
      </c>
      <c r="B21" s="33" t="s">
        <v>18</v>
      </c>
      <c r="C21" s="34">
        <v>1</v>
      </c>
      <c r="D21" s="34">
        <v>2</v>
      </c>
      <c r="E21" s="34">
        <v>3</v>
      </c>
      <c r="F21" s="34">
        <v>4</v>
      </c>
      <c r="G21" s="34">
        <v>5</v>
      </c>
      <c r="H21" s="34">
        <v>6</v>
      </c>
      <c r="I21" s="34">
        <v>7</v>
      </c>
      <c r="J21" s="34">
        <v>8</v>
      </c>
      <c r="K21" s="34">
        <v>9</v>
      </c>
    </row>
    <row r="22" spans="1:11" ht="12.75" customHeight="1" x14ac:dyDescent="0.2">
      <c r="A22" s="32"/>
      <c r="B22" s="32"/>
      <c r="C22" s="35"/>
      <c r="D22" s="36"/>
      <c r="E22" s="36"/>
      <c r="F22" s="35"/>
      <c r="G22" s="35"/>
      <c r="H22" s="35"/>
      <c r="I22" s="35"/>
      <c r="J22" s="37"/>
      <c r="K22" s="38"/>
    </row>
    <row r="23" spans="1:11" ht="18" customHeight="1" x14ac:dyDescent="0.25">
      <c r="A23" s="39" t="s">
        <v>19</v>
      </c>
      <c r="B23" s="40" t="s">
        <v>20</v>
      </c>
      <c r="C23" s="41">
        <f>C24+C40+C41+C44+C47</f>
        <v>559052437</v>
      </c>
      <c r="D23" s="41">
        <f>D24+D40+D44+D47</f>
        <v>52378037</v>
      </c>
      <c r="E23" s="41">
        <f>E24+E40+E44+E47</f>
        <v>11592045</v>
      </c>
      <c r="F23" s="41">
        <f>F24+F40+F41+F44+F47</f>
        <v>0</v>
      </c>
      <c r="G23" s="41">
        <f>G24+G40+G41+G44+G47</f>
        <v>86370000</v>
      </c>
      <c r="H23" s="41">
        <f>H24+H40+H41+H44+H47</f>
        <v>39300</v>
      </c>
      <c r="I23" s="41">
        <f>SUM(C23:H23)</f>
        <v>709431819</v>
      </c>
      <c r="J23" s="41">
        <f>J24+J40+J41+J44+J47</f>
        <v>0</v>
      </c>
      <c r="K23" s="42">
        <f t="shared" ref="K23:K59" si="0">I23-J23</f>
        <v>709431819</v>
      </c>
    </row>
    <row r="24" spans="1:11" ht="18" customHeight="1" x14ac:dyDescent="0.2">
      <c r="A24" s="43" t="s">
        <v>21</v>
      </c>
      <c r="B24" s="44" t="s">
        <v>22</v>
      </c>
      <c r="C24" s="45">
        <f t="shared" ref="C24:H24" si="1">C25+C39</f>
        <v>336265317</v>
      </c>
      <c r="D24" s="46">
        <f>D39</f>
        <v>15321637</v>
      </c>
      <c r="E24" s="46">
        <f>E39</f>
        <v>11592045</v>
      </c>
      <c r="F24" s="46">
        <f t="shared" si="1"/>
        <v>0</v>
      </c>
      <c r="G24" s="46">
        <f t="shared" si="1"/>
        <v>0</v>
      </c>
      <c r="H24" s="46">
        <f t="shared" si="1"/>
        <v>0</v>
      </c>
      <c r="I24" s="47">
        <f t="shared" ref="I24:I38" si="2">SUM(C24:H24)</f>
        <v>363178999</v>
      </c>
      <c r="J24" s="46">
        <f>J25+J39</f>
        <v>0</v>
      </c>
      <c r="K24" s="48">
        <f t="shared" si="0"/>
        <v>363178999</v>
      </c>
    </row>
    <row r="25" spans="1:11" ht="18" customHeight="1" x14ac:dyDescent="0.2">
      <c r="A25" s="43" t="s">
        <v>23</v>
      </c>
      <c r="B25" s="44" t="s">
        <v>24</v>
      </c>
      <c r="C25" s="45">
        <f t="shared" ref="C25:H25" si="3">C26+C28+C31+C32+C33+C38</f>
        <v>308869818</v>
      </c>
      <c r="D25" s="46">
        <f t="shared" si="3"/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7">
        <f t="shared" si="2"/>
        <v>308869818</v>
      </c>
      <c r="J25" s="46">
        <f>J26+J28+J31+J32+J33+J38</f>
        <v>0</v>
      </c>
      <c r="K25" s="48">
        <f t="shared" si="0"/>
        <v>308869818</v>
      </c>
    </row>
    <row r="26" spans="1:11" ht="36.75" customHeight="1" x14ac:dyDescent="0.2">
      <c r="A26" s="49" t="s">
        <v>25</v>
      </c>
      <c r="B26" s="50" t="s">
        <v>26</v>
      </c>
      <c r="C26" s="51">
        <f>C27</f>
        <v>22100000</v>
      </c>
      <c r="D26" s="52"/>
      <c r="E26" s="52"/>
      <c r="F26" s="52"/>
      <c r="G26" s="52"/>
      <c r="H26" s="52"/>
      <c r="I26" s="47">
        <f t="shared" si="2"/>
        <v>22100000</v>
      </c>
      <c r="J26" s="52"/>
      <c r="K26" s="48">
        <f t="shared" si="0"/>
        <v>22100000</v>
      </c>
    </row>
    <row r="27" spans="1:11" ht="18" customHeight="1" x14ac:dyDescent="0.2">
      <c r="A27" s="53" t="s">
        <v>27</v>
      </c>
      <c r="B27" s="50" t="s">
        <v>28</v>
      </c>
      <c r="C27" s="54">
        <v>22100000</v>
      </c>
      <c r="D27" s="55"/>
      <c r="E27" s="55"/>
      <c r="F27" s="55"/>
      <c r="G27" s="55"/>
      <c r="H27" s="55"/>
      <c r="I27" s="47">
        <f t="shared" si="2"/>
        <v>22100000</v>
      </c>
      <c r="J27" s="52"/>
      <c r="K27" s="48">
        <f t="shared" si="0"/>
        <v>22100000</v>
      </c>
    </row>
    <row r="28" spans="1:11" ht="39" customHeight="1" x14ac:dyDescent="0.2">
      <c r="A28" s="56" t="s">
        <v>29</v>
      </c>
      <c r="B28" s="57" t="s">
        <v>30</v>
      </c>
      <c r="C28" s="58">
        <f t="shared" ref="C28:H28" si="4">C29+C30</f>
        <v>152589827</v>
      </c>
      <c r="D28" s="59">
        <f t="shared" si="4"/>
        <v>0</v>
      </c>
      <c r="E28" s="59">
        <f t="shared" si="4"/>
        <v>0</v>
      </c>
      <c r="F28" s="59">
        <f t="shared" si="4"/>
        <v>0</v>
      </c>
      <c r="G28" s="59">
        <f t="shared" si="4"/>
        <v>0</v>
      </c>
      <c r="H28" s="59">
        <f t="shared" si="4"/>
        <v>0</v>
      </c>
      <c r="I28" s="60">
        <f t="shared" si="2"/>
        <v>152589827</v>
      </c>
      <c r="J28" s="59">
        <f>J29+J30</f>
        <v>0</v>
      </c>
      <c r="K28" s="61">
        <f t="shared" si="0"/>
        <v>152589827</v>
      </c>
    </row>
    <row r="29" spans="1:11" ht="27" customHeight="1" x14ac:dyDescent="0.2">
      <c r="A29" s="62" t="s">
        <v>31</v>
      </c>
      <c r="B29" s="63" t="s">
        <v>32</v>
      </c>
      <c r="C29" s="64">
        <v>3015827</v>
      </c>
      <c r="D29" s="65"/>
      <c r="E29" s="65"/>
      <c r="F29" s="65"/>
      <c r="G29" s="65"/>
      <c r="H29" s="65"/>
      <c r="I29" s="47">
        <f t="shared" si="2"/>
        <v>3015827</v>
      </c>
      <c r="J29" s="52"/>
      <c r="K29" s="48">
        <f t="shared" si="0"/>
        <v>3015827</v>
      </c>
    </row>
    <row r="30" spans="1:11" ht="24" customHeight="1" x14ac:dyDescent="0.2">
      <c r="A30" s="62" t="s">
        <v>33</v>
      </c>
      <c r="B30" s="63" t="s">
        <v>34</v>
      </c>
      <c r="C30" s="66">
        <v>149574000</v>
      </c>
      <c r="D30" s="65"/>
      <c r="E30" s="65"/>
      <c r="F30" s="65"/>
      <c r="G30" s="65"/>
      <c r="H30" s="65"/>
      <c r="I30" s="47">
        <f t="shared" si="2"/>
        <v>149574000</v>
      </c>
      <c r="J30" s="52"/>
      <c r="K30" s="48">
        <f t="shared" si="0"/>
        <v>149574000</v>
      </c>
    </row>
    <row r="31" spans="1:11" ht="29.25" customHeight="1" x14ac:dyDescent="0.2">
      <c r="A31" s="67" t="s">
        <v>35</v>
      </c>
      <c r="B31" s="63" t="s">
        <v>36</v>
      </c>
      <c r="C31" s="66">
        <v>2662377</v>
      </c>
      <c r="D31" s="65"/>
      <c r="E31" s="65"/>
      <c r="F31" s="65"/>
      <c r="G31" s="65"/>
      <c r="H31" s="65"/>
      <c r="I31" s="47">
        <f t="shared" si="2"/>
        <v>2662377</v>
      </c>
      <c r="J31" s="52"/>
      <c r="K31" s="48">
        <f t="shared" si="0"/>
        <v>2662377</v>
      </c>
    </row>
    <row r="32" spans="1:11" ht="18" customHeight="1" x14ac:dyDescent="0.2">
      <c r="A32" s="68" t="s">
        <v>37</v>
      </c>
      <c r="B32" s="63" t="s">
        <v>38</v>
      </c>
      <c r="C32" s="66">
        <v>48573133</v>
      </c>
      <c r="D32" s="65"/>
      <c r="E32" s="65"/>
      <c r="F32" s="65"/>
      <c r="G32" s="65"/>
      <c r="H32" s="65"/>
      <c r="I32" s="47">
        <f t="shared" si="2"/>
        <v>48573133</v>
      </c>
      <c r="J32" s="52"/>
      <c r="K32" s="48">
        <f t="shared" si="0"/>
        <v>48573133</v>
      </c>
    </row>
    <row r="33" spans="1:11" ht="18" customHeight="1" x14ac:dyDescent="0.2">
      <c r="A33" s="69" t="s">
        <v>39</v>
      </c>
      <c r="B33" s="70" t="s">
        <v>40</v>
      </c>
      <c r="C33" s="71">
        <f t="shared" ref="C33:H33" si="5">C34+C35+C36+C37</f>
        <v>82944481</v>
      </c>
      <c r="D33" s="72">
        <f t="shared" si="5"/>
        <v>0</v>
      </c>
      <c r="E33" s="72">
        <f t="shared" si="5"/>
        <v>0</v>
      </c>
      <c r="F33" s="72">
        <f t="shared" si="5"/>
        <v>0</v>
      </c>
      <c r="G33" s="72">
        <f t="shared" si="5"/>
        <v>0</v>
      </c>
      <c r="H33" s="72">
        <f t="shared" si="5"/>
        <v>0</v>
      </c>
      <c r="I33" s="60">
        <f t="shared" si="2"/>
        <v>82944481</v>
      </c>
      <c r="J33" s="72">
        <f>J34+J35+J36+J37</f>
        <v>0</v>
      </c>
      <c r="K33" s="61">
        <f t="shared" si="0"/>
        <v>82944481</v>
      </c>
    </row>
    <row r="34" spans="1:11" ht="18" customHeight="1" x14ac:dyDescent="0.2">
      <c r="A34" s="73" t="s">
        <v>41</v>
      </c>
      <c r="B34" s="63" t="s">
        <v>42</v>
      </c>
      <c r="C34" s="66">
        <v>68149000</v>
      </c>
      <c r="D34" s="65"/>
      <c r="E34" s="65"/>
      <c r="F34" s="65"/>
      <c r="G34" s="65"/>
      <c r="H34" s="65"/>
      <c r="I34" s="47">
        <f t="shared" si="2"/>
        <v>68149000</v>
      </c>
      <c r="J34" s="52"/>
      <c r="K34" s="48">
        <f t="shared" si="0"/>
        <v>68149000</v>
      </c>
    </row>
    <row r="35" spans="1:11" ht="24.75" customHeight="1" x14ac:dyDescent="0.2">
      <c r="A35" s="62" t="s">
        <v>43</v>
      </c>
      <c r="B35" s="63" t="s">
        <v>44</v>
      </c>
      <c r="C35" s="66">
        <v>0</v>
      </c>
      <c r="D35" s="65"/>
      <c r="E35" s="65"/>
      <c r="F35" s="65"/>
      <c r="G35" s="65"/>
      <c r="H35" s="65"/>
      <c r="I35" s="47">
        <f t="shared" si="2"/>
        <v>0</v>
      </c>
      <c r="J35" s="52"/>
      <c r="K35" s="48">
        <f t="shared" si="0"/>
        <v>0</v>
      </c>
    </row>
    <row r="36" spans="1:11" ht="18" customHeight="1" x14ac:dyDescent="0.2">
      <c r="A36" s="73" t="s">
        <v>45</v>
      </c>
      <c r="B36" s="63" t="s">
        <v>46</v>
      </c>
      <c r="C36" s="66">
        <v>141529</v>
      </c>
      <c r="D36" s="65"/>
      <c r="E36" s="65"/>
      <c r="F36" s="65"/>
      <c r="G36" s="65"/>
      <c r="H36" s="65"/>
      <c r="I36" s="47">
        <f t="shared" si="2"/>
        <v>141529</v>
      </c>
      <c r="J36" s="52"/>
      <c r="K36" s="48">
        <f t="shared" si="0"/>
        <v>141529</v>
      </c>
    </row>
    <row r="37" spans="1:11" ht="41.25" customHeight="1" x14ac:dyDescent="0.2">
      <c r="A37" s="62" t="s">
        <v>47</v>
      </c>
      <c r="B37" s="63" t="s">
        <v>48</v>
      </c>
      <c r="C37" s="66">
        <v>14653952</v>
      </c>
      <c r="D37" s="65"/>
      <c r="E37" s="65"/>
      <c r="F37" s="65"/>
      <c r="G37" s="65"/>
      <c r="H37" s="65"/>
      <c r="I37" s="47">
        <f t="shared" si="2"/>
        <v>14653952</v>
      </c>
      <c r="J37" s="52"/>
      <c r="K37" s="48">
        <f t="shared" si="0"/>
        <v>14653952</v>
      </c>
    </row>
    <row r="38" spans="1:11" ht="18" customHeight="1" x14ac:dyDescent="0.2">
      <c r="A38" s="68" t="s">
        <v>50</v>
      </c>
      <c r="B38" s="63" t="s">
        <v>51</v>
      </c>
      <c r="C38" s="66">
        <v>0</v>
      </c>
      <c r="D38" s="65"/>
      <c r="E38" s="65"/>
      <c r="F38" s="65"/>
      <c r="G38" s="65"/>
      <c r="H38" s="65"/>
      <c r="I38" s="47">
        <f t="shared" si="2"/>
        <v>0</v>
      </c>
      <c r="J38" s="52"/>
      <c r="K38" s="48">
        <f t="shared" si="0"/>
        <v>0</v>
      </c>
    </row>
    <row r="39" spans="1:11" ht="18" customHeight="1" x14ac:dyDescent="0.2">
      <c r="A39" s="74" t="s">
        <v>52</v>
      </c>
      <c r="B39" s="63" t="s">
        <v>53</v>
      </c>
      <c r="C39" s="75">
        <v>27395499</v>
      </c>
      <c r="D39" s="76">
        <v>15321637</v>
      </c>
      <c r="E39" s="77">
        <v>11592045</v>
      </c>
      <c r="F39" s="65"/>
      <c r="G39" s="65"/>
      <c r="H39" s="78"/>
      <c r="I39" s="47">
        <f>SUM(C39:H39)</f>
        <v>54309181</v>
      </c>
      <c r="J39" s="52"/>
      <c r="K39" s="48">
        <f t="shared" si="0"/>
        <v>54309181</v>
      </c>
    </row>
    <row r="40" spans="1:11" ht="18" customHeight="1" x14ac:dyDescent="0.2">
      <c r="A40" s="68" t="s">
        <v>54</v>
      </c>
      <c r="B40" s="63" t="s">
        <v>55</v>
      </c>
      <c r="C40" s="66">
        <v>0</v>
      </c>
      <c r="D40" s="78"/>
      <c r="E40" s="78"/>
      <c r="F40" s="65"/>
      <c r="G40" s="65"/>
      <c r="H40" s="65"/>
      <c r="I40" s="47">
        <f t="shared" ref="I40:I105" si="6">SUM(C40:H40)</f>
        <v>0</v>
      </c>
      <c r="J40" s="52"/>
      <c r="K40" s="48">
        <f t="shared" si="0"/>
        <v>0</v>
      </c>
    </row>
    <row r="41" spans="1:11" ht="18" customHeight="1" x14ac:dyDescent="0.2">
      <c r="A41" s="68" t="s">
        <v>56</v>
      </c>
      <c r="B41" s="63" t="s">
        <v>57</v>
      </c>
      <c r="C41" s="51">
        <v>0</v>
      </c>
      <c r="D41" s="79">
        <v>1091455</v>
      </c>
      <c r="E41" s="77">
        <v>4189855</v>
      </c>
      <c r="F41" s="80"/>
      <c r="G41" s="81">
        <f>G42+G43</f>
        <v>86370000</v>
      </c>
      <c r="H41" s="65"/>
      <c r="I41" s="47">
        <f t="shared" si="6"/>
        <v>91651310</v>
      </c>
      <c r="J41" s="52"/>
      <c r="K41" s="48">
        <f t="shared" si="0"/>
        <v>91651310</v>
      </c>
    </row>
    <row r="42" spans="1:11" ht="18" customHeight="1" x14ac:dyDescent="0.2">
      <c r="A42" s="82" t="s">
        <v>58</v>
      </c>
      <c r="B42" s="63"/>
      <c r="C42" s="51"/>
      <c r="D42" s="79"/>
      <c r="E42" s="77"/>
      <c r="F42" s="80"/>
      <c r="G42" s="81">
        <v>86370000</v>
      </c>
      <c r="H42" s="65"/>
      <c r="I42" s="47"/>
      <c r="J42" s="52"/>
      <c r="K42" s="48"/>
    </row>
    <row r="43" spans="1:11" ht="18" customHeight="1" x14ac:dyDescent="0.2">
      <c r="A43" s="82" t="s">
        <v>59</v>
      </c>
      <c r="B43" s="63"/>
      <c r="C43" s="51"/>
      <c r="D43" s="79"/>
      <c r="E43" s="77"/>
      <c r="F43" s="80"/>
      <c r="G43" s="81"/>
      <c r="H43" s="65"/>
      <c r="I43" s="47"/>
      <c r="J43" s="52"/>
      <c r="K43" s="48"/>
    </row>
    <row r="44" spans="1:11" ht="18" customHeight="1" x14ac:dyDescent="0.2">
      <c r="A44" s="83" t="s">
        <v>60</v>
      </c>
      <c r="B44" s="57" t="s">
        <v>61</v>
      </c>
      <c r="C44" s="58">
        <f>C45+C46</f>
        <v>206516748</v>
      </c>
      <c r="D44" s="59">
        <f>D45+D46</f>
        <v>37056400</v>
      </c>
      <c r="E44" s="59"/>
      <c r="F44" s="59">
        <f>F45+F46</f>
        <v>0</v>
      </c>
      <c r="G44" s="59">
        <f>G45+G46</f>
        <v>0</v>
      </c>
      <c r="H44" s="59">
        <f>H45+H46</f>
        <v>39300</v>
      </c>
      <c r="I44" s="60">
        <f t="shared" si="6"/>
        <v>243612448</v>
      </c>
      <c r="J44" s="59">
        <f>J45+J46</f>
        <v>0</v>
      </c>
      <c r="K44" s="61">
        <f t="shared" si="0"/>
        <v>243612448</v>
      </c>
    </row>
    <row r="45" spans="1:11" ht="18" customHeight="1" x14ac:dyDescent="0.2">
      <c r="A45" s="73" t="s">
        <v>62</v>
      </c>
      <c r="B45" s="63" t="s">
        <v>63</v>
      </c>
      <c r="C45" s="66">
        <v>194017948</v>
      </c>
      <c r="D45" s="65"/>
      <c r="E45" s="65"/>
      <c r="F45" s="65"/>
      <c r="G45" s="65"/>
      <c r="H45" s="65">
        <v>39300</v>
      </c>
      <c r="I45" s="47">
        <f t="shared" si="6"/>
        <v>194057248</v>
      </c>
      <c r="J45" s="52"/>
      <c r="K45" s="48">
        <f t="shared" si="0"/>
        <v>194057248</v>
      </c>
    </row>
    <row r="46" spans="1:11" ht="18" customHeight="1" x14ac:dyDescent="0.2">
      <c r="A46" s="73" t="s">
        <v>64</v>
      </c>
      <c r="B46" s="63" t="s">
        <v>65</v>
      </c>
      <c r="C46" s="84">
        <v>12498800</v>
      </c>
      <c r="D46" s="81">
        <v>37056400</v>
      </c>
      <c r="E46" s="85"/>
      <c r="F46" s="65"/>
      <c r="G46" s="65"/>
      <c r="H46" s="78"/>
      <c r="I46" s="47">
        <f t="shared" si="6"/>
        <v>49555200</v>
      </c>
      <c r="J46" s="86"/>
      <c r="K46" s="48">
        <f t="shared" si="0"/>
        <v>49555200</v>
      </c>
    </row>
    <row r="47" spans="1:11" ht="18" customHeight="1" x14ac:dyDescent="0.2">
      <c r="A47" s="43" t="s">
        <v>66</v>
      </c>
      <c r="B47" s="50" t="s">
        <v>67</v>
      </c>
      <c r="C47" s="66">
        <v>16270372</v>
      </c>
      <c r="D47" s="46"/>
      <c r="E47" s="87"/>
      <c r="F47" s="55"/>
      <c r="G47" s="55"/>
      <c r="H47" s="52">
        <v>0</v>
      </c>
      <c r="I47" s="47">
        <f t="shared" si="6"/>
        <v>16270372</v>
      </c>
      <c r="J47" s="52"/>
      <c r="K47" s="48">
        <f t="shared" si="0"/>
        <v>16270372</v>
      </c>
    </row>
    <row r="48" spans="1:11" ht="18" customHeight="1" x14ac:dyDescent="0.25">
      <c r="A48" s="88" t="s">
        <v>68</v>
      </c>
      <c r="B48" s="89" t="s">
        <v>67</v>
      </c>
      <c r="C48" s="41">
        <f>C49+C60+C61+C64+C65</f>
        <v>577911194</v>
      </c>
      <c r="D48" s="41">
        <f t="shared" ref="D48:H48" si="7">D49+D60+D61+D64+D65</f>
        <v>53469492</v>
      </c>
      <c r="E48" s="41">
        <f t="shared" si="7"/>
        <v>15781900</v>
      </c>
      <c r="F48" s="41">
        <f t="shared" si="7"/>
        <v>0</v>
      </c>
      <c r="G48" s="41">
        <f t="shared" si="7"/>
        <v>86370000</v>
      </c>
      <c r="H48" s="41">
        <f t="shared" si="7"/>
        <v>39300</v>
      </c>
      <c r="I48" s="41">
        <f t="shared" si="6"/>
        <v>733571886</v>
      </c>
      <c r="J48" s="41" t="e">
        <f>J49</f>
        <v>#REF!</v>
      </c>
      <c r="K48" s="42" t="e">
        <f t="shared" si="0"/>
        <v>#REF!</v>
      </c>
    </row>
    <row r="49" spans="1:11" ht="18" customHeight="1" x14ac:dyDescent="0.2">
      <c r="A49" s="90" t="s">
        <v>69</v>
      </c>
      <c r="B49" s="57" t="s">
        <v>70</v>
      </c>
      <c r="C49" s="91">
        <f>C50+C51+C52+C53+C54+C55+C56+C57+C58+C59</f>
        <v>450557239</v>
      </c>
      <c r="D49" s="91">
        <f t="shared" ref="D49:H49" si="8">D50+D51+D52+D53+D54+D55+D56+D57+D58+D59</f>
        <v>53053092</v>
      </c>
      <c r="E49" s="91">
        <f t="shared" si="8"/>
        <v>14720900</v>
      </c>
      <c r="F49" s="91">
        <f t="shared" si="8"/>
        <v>0</v>
      </c>
      <c r="G49" s="91">
        <f t="shared" si="8"/>
        <v>0</v>
      </c>
      <c r="H49" s="91">
        <f t="shared" si="8"/>
        <v>39300</v>
      </c>
      <c r="I49" s="92">
        <f t="shared" si="6"/>
        <v>518370531</v>
      </c>
      <c r="J49" s="91" t="e">
        <f>J50+J51+J52+J53+J54+J55+J56+J57+J58+J59</f>
        <v>#REF!</v>
      </c>
      <c r="K49" s="93" t="e">
        <f t="shared" si="0"/>
        <v>#REF!</v>
      </c>
    </row>
    <row r="50" spans="1:11" ht="18" customHeight="1" x14ac:dyDescent="0.2">
      <c r="A50" s="95" t="s">
        <v>71</v>
      </c>
      <c r="B50" s="63" t="s">
        <v>72</v>
      </c>
      <c r="C50" s="75">
        <v>70610000</v>
      </c>
      <c r="D50" s="77">
        <v>25034504</v>
      </c>
      <c r="E50" s="77">
        <v>9304900</v>
      </c>
      <c r="F50" s="65"/>
      <c r="G50" s="65"/>
      <c r="H50" s="78"/>
      <c r="I50" s="47">
        <f t="shared" si="6"/>
        <v>104949404</v>
      </c>
      <c r="J50" s="52"/>
      <c r="K50" s="48">
        <f t="shared" si="0"/>
        <v>104949404</v>
      </c>
    </row>
    <row r="51" spans="1:11" ht="18" customHeight="1" x14ac:dyDescent="0.2">
      <c r="A51" s="95" t="s">
        <v>73</v>
      </c>
      <c r="B51" s="63" t="s">
        <v>74</v>
      </c>
      <c r="C51" s="84">
        <f>119022317-8524000</f>
        <v>110498317</v>
      </c>
      <c r="D51" s="77">
        <v>27209088</v>
      </c>
      <c r="E51" s="77">
        <v>5266000</v>
      </c>
      <c r="F51" s="65"/>
      <c r="G51" s="65"/>
      <c r="H51" s="78"/>
      <c r="I51" s="47">
        <f t="shared" si="6"/>
        <v>142973405</v>
      </c>
      <c r="J51" s="52"/>
      <c r="K51" s="48">
        <f t="shared" si="0"/>
        <v>142973405</v>
      </c>
    </row>
    <row r="52" spans="1:11" ht="18" customHeight="1" x14ac:dyDescent="0.2">
      <c r="A52" s="96" t="s">
        <v>75</v>
      </c>
      <c r="B52" s="63" t="s">
        <v>76</v>
      </c>
      <c r="C52" s="84">
        <v>4442000</v>
      </c>
      <c r="D52" s="78"/>
      <c r="E52" s="78"/>
      <c r="F52" s="65"/>
      <c r="G52" s="65"/>
      <c r="H52" s="65"/>
      <c r="I52" s="47">
        <f t="shared" si="6"/>
        <v>4442000</v>
      </c>
      <c r="J52" s="52"/>
      <c r="K52" s="48">
        <f t="shared" si="0"/>
        <v>4442000</v>
      </c>
    </row>
    <row r="53" spans="1:11" ht="18" customHeight="1" x14ac:dyDescent="0.2">
      <c r="A53" s="95" t="s">
        <v>77</v>
      </c>
      <c r="B53" s="63" t="s">
        <v>78</v>
      </c>
      <c r="C53" s="84">
        <v>11539000</v>
      </c>
      <c r="D53" s="65"/>
      <c r="E53" s="65"/>
      <c r="F53" s="65"/>
      <c r="G53" s="65"/>
      <c r="H53" s="65"/>
      <c r="I53" s="47">
        <f t="shared" si="6"/>
        <v>11539000</v>
      </c>
      <c r="J53" s="52"/>
      <c r="K53" s="48">
        <f t="shared" si="0"/>
        <v>11539000</v>
      </c>
    </row>
    <row r="54" spans="1:11" ht="18" customHeight="1" x14ac:dyDescent="0.2">
      <c r="A54" s="96" t="s">
        <v>79</v>
      </c>
      <c r="B54" s="63" t="s">
        <v>80</v>
      </c>
      <c r="C54" s="84">
        <v>10000</v>
      </c>
      <c r="D54" s="65"/>
      <c r="E54" s="65"/>
      <c r="F54" s="65"/>
      <c r="G54" s="65"/>
      <c r="H54" s="65"/>
      <c r="I54" s="47">
        <f t="shared" si="6"/>
        <v>10000</v>
      </c>
      <c r="J54" s="52"/>
      <c r="K54" s="48">
        <f t="shared" si="0"/>
        <v>10000</v>
      </c>
    </row>
    <row r="55" spans="1:11" ht="18" customHeight="1" x14ac:dyDescent="0.2">
      <c r="A55" s="95" t="s">
        <v>81</v>
      </c>
      <c r="B55" s="63" t="s">
        <v>82</v>
      </c>
      <c r="C55" s="84">
        <f>36650000+2037200</f>
        <v>38687200</v>
      </c>
      <c r="D55" s="78"/>
      <c r="E55" s="78"/>
      <c r="F55" s="65"/>
      <c r="G55" s="65"/>
      <c r="H55" s="65"/>
      <c r="I55" s="97">
        <f>SUM(C55:H55)</f>
        <v>38687200</v>
      </c>
      <c r="J55" s="98" t="e">
        <f>#REF!+#REF!+#REF!</f>
        <v>#REF!</v>
      </c>
      <c r="K55" s="99" t="e">
        <f>I55-J55</f>
        <v>#REF!</v>
      </c>
    </row>
    <row r="56" spans="1:11" ht="18" customHeight="1" x14ac:dyDescent="0.2">
      <c r="A56" s="96" t="s">
        <v>83</v>
      </c>
      <c r="B56" s="63" t="s">
        <v>84</v>
      </c>
      <c r="C56" s="100">
        <v>9408000</v>
      </c>
      <c r="D56" s="78"/>
      <c r="E56" s="65"/>
      <c r="F56" s="65"/>
      <c r="G56" s="65"/>
      <c r="H56" s="65"/>
      <c r="I56" s="47">
        <f t="shared" si="6"/>
        <v>9408000</v>
      </c>
      <c r="J56" s="52"/>
      <c r="K56" s="48">
        <f t="shared" si="0"/>
        <v>9408000</v>
      </c>
    </row>
    <row r="57" spans="1:11" ht="21.75" customHeight="1" x14ac:dyDescent="0.2">
      <c r="A57" s="101" t="s">
        <v>85</v>
      </c>
      <c r="B57" s="50" t="s">
        <v>86</v>
      </c>
      <c r="C57" s="102">
        <f>1955900+14369300+46256500+93575822</f>
        <v>156157522</v>
      </c>
      <c r="D57" s="52"/>
      <c r="E57" s="103"/>
      <c r="F57" s="55"/>
      <c r="G57" s="81">
        <v>0</v>
      </c>
      <c r="H57" s="55">
        <v>39300</v>
      </c>
      <c r="I57" s="47">
        <f t="shared" si="6"/>
        <v>156196822</v>
      </c>
      <c r="J57" s="52"/>
      <c r="K57" s="48">
        <f t="shared" si="0"/>
        <v>156196822</v>
      </c>
    </row>
    <row r="58" spans="1:11" ht="18" customHeight="1" x14ac:dyDescent="0.2">
      <c r="A58" s="104" t="s">
        <v>87</v>
      </c>
      <c r="B58" s="50" t="s">
        <v>88</v>
      </c>
      <c r="C58" s="84">
        <v>45564000</v>
      </c>
      <c r="D58" s="55"/>
      <c r="E58" s="55"/>
      <c r="F58" s="55"/>
      <c r="G58" s="55"/>
      <c r="H58" s="55"/>
      <c r="I58" s="47">
        <f t="shared" si="6"/>
        <v>45564000</v>
      </c>
      <c r="J58" s="52"/>
      <c r="K58" s="48">
        <f t="shared" si="0"/>
        <v>45564000</v>
      </c>
    </row>
    <row r="59" spans="1:11" ht="18" customHeight="1" x14ac:dyDescent="0.2">
      <c r="A59" s="104" t="s">
        <v>89</v>
      </c>
      <c r="B59" s="50" t="s">
        <v>90</v>
      </c>
      <c r="C59" s="84">
        <v>3641200</v>
      </c>
      <c r="D59" s="81">
        <v>809500</v>
      </c>
      <c r="E59" s="81">
        <v>150000</v>
      </c>
      <c r="F59" s="55"/>
      <c r="G59" s="55"/>
      <c r="H59" s="55"/>
      <c r="I59" s="47">
        <f t="shared" si="6"/>
        <v>4600700</v>
      </c>
      <c r="J59" s="86"/>
      <c r="K59" s="48">
        <f t="shared" si="0"/>
        <v>4600700</v>
      </c>
    </row>
    <row r="60" spans="1:11" ht="18" customHeight="1" x14ac:dyDescent="0.2">
      <c r="A60" s="105" t="s">
        <v>91</v>
      </c>
      <c r="B60" s="106" t="s">
        <v>92</v>
      </c>
      <c r="C60" s="107">
        <v>119161955</v>
      </c>
      <c r="D60" s="108">
        <v>416400</v>
      </c>
      <c r="E60" s="109">
        <v>1061000</v>
      </c>
      <c r="F60" s="103"/>
      <c r="G60" s="110">
        <v>86370000</v>
      </c>
      <c r="H60" s="103"/>
      <c r="I60" s="47">
        <f t="shared" si="6"/>
        <v>207009355</v>
      </c>
      <c r="J60" s="111"/>
      <c r="K60" s="48"/>
    </row>
    <row r="61" spans="1:11" ht="18" customHeight="1" x14ac:dyDescent="0.2">
      <c r="A61" s="112" t="s">
        <v>93</v>
      </c>
      <c r="B61" s="50" t="s">
        <v>94</v>
      </c>
      <c r="C61" s="113">
        <f>C63</f>
        <v>8192000</v>
      </c>
      <c r="D61" s="114"/>
      <c r="E61" s="114"/>
      <c r="F61" s="114"/>
      <c r="G61" s="115">
        <f>G62+G63</f>
        <v>0</v>
      </c>
      <c r="H61" s="114">
        <f>H62+H63</f>
        <v>0</v>
      </c>
      <c r="I61" s="47">
        <f t="shared" si="6"/>
        <v>8192000</v>
      </c>
      <c r="J61" s="114">
        <f>J62+J63</f>
        <v>0</v>
      </c>
      <c r="K61" s="48">
        <f t="shared" ref="K61:K118" si="9">I61-J61</f>
        <v>8192000</v>
      </c>
    </row>
    <row r="62" spans="1:11" ht="18" customHeight="1" x14ac:dyDescent="0.2">
      <c r="A62" s="96" t="s">
        <v>95</v>
      </c>
      <c r="B62" s="63" t="s">
        <v>96</v>
      </c>
      <c r="C62" s="116"/>
      <c r="D62" s="65"/>
      <c r="E62" s="65"/>
      <c r="F62" s="65"/>
      <c r="G62" s="65"/>
      <c r="H62" s="65"/>
      <c r="I62" s="47">
        <f t="shared" si="6"/>
        <v>0</v>
      </c>
      <c r="J62" s="52"/>
      <c r="K62" s="48">
        <f t="shared" si="9"/>
        <v>0</v>
      </c>
    </row>
    <row r="63" spans="1:11" ht="18" customHeight="1" x14ac:dyDescent="0.2">
      <c r="A63" s="117" t="s">
        <v>97</v>
      </c>
      <c r="B63" s="63" t="s">
        <v>98</v>
      </c>
      <c r="C63" s="84">
        <v>8192000</v>
      </c>
      <c r="D63" s="78"/>
      <c r="E63" s="78"/>
      <c r="F63" s="65"/>
      <c r="G63" s="80"/>
      <c r="H63" s="65"/>
      <c r="I63" s="47">
        <f t="shared" si="6"/>
        <v>8192000</v>
      </c>
      <c r="J63" s="52"/>
      <c r="K63" s="48">
        <f t="shared" si="9"/>
        <v>8192000</v>
      </c>
    </row>
    <row r="64" spans="1:11" ht="24" customHeight="1" x14ac:dyDescent="0.2">
      <c r="A64" s="118" t="s">
        <v>99</v>
      </c>
      <c r="B64" s="50" t="s">
        <v>100</v>
      </c>
      <c r="C64" s="119">
        <v>0</v>
      </c>
      <c r="D64" s="52"/>
      <c r="E64" s="52"/>
      <c r="F64" s="55"/>
      <c r="G64" s="55"/>
      <c r="H64" s="55"/>
      <c r="I64" s="47">
        <f t="shared" si="6"/>
        <v>0</v>
      </c>
      <c r="J64" s="52"/>
      <c r="K64" s="48">
        <f t="shared" si="9"/>
        <v>0</v>
      </c>
    </row>
    <row r="65" spans="1:11" ht="18" customHeight="1" x14ac:dyDescent="0.2">
      <c r="A65" s="118" t="s">
        <v>101</v>
      </c>
      <c r="B65" s="50" t="s">
        <v>102</v>
      </c>
      <c r="C65" s="119"/>
      <c r="D65" s="52"/>
      <c r="E65" s="52"/>
      <c r="F65" s="55"/>
      <c r="G65" s="55"/>
      <c r="H65" s="55"/>
      <c r="I65" s="47">
        <f t="shared" si="6"/>
        <v>0</v>
      </c>
      <c r="J65" s="52"/>
      <c r="K65" s="48">
        <f t="shared" si="9"/>
        <v>0</v>
      </c>
    </row>
    <row r="66" spans="1:11" ht="30" customHeight="1" x14ac:dyDescent="0.2">
      <c r="A66" s="120" t="s">
        <v>103</v>
      </c>
      <c r="B66" s="63" t="s">
        <v>104</v>
      </c>
      <c r="C66" s="76">
        <f t="shared" ref="C66:H66" si="10">C23-C48</f>
        <v>-18858757</v>
      </c>
      <c r="D66" s="76">
        <f t="shared" si="10"/>
        <v>-1091455</v>
      </c>
      <c r="E66" s="76">
        <f t="shared" si="10"/>
        <v>-4189855</v>
      </c>
      <c r="F66" s="86">
        <f t="shared" si="10"/>
        <v>0</v>
      </c>
      <c r="G66" s="86">
        <f t="shared" si="10"/>
        <v>0</v>
      </c>
      <c r="H66" s="86">
        <f t="shared" si="10"/>
        <v>0</v>
      </c>
      <c r="I66" s="47">
        <f t="shared" si="6"/>
        <v>-24140067</v>
      </c>
      <c r="J66" s="114"/>
      <c r="K66" s="48">
        <f t="shared" si="9"/>
        <v>-24140067</v>
      </c>
    </row>
    <row r="67" spans="1:11" s="6" customFormat="1" ht="18" customHeight="1" x14ac:dyDescent="0.25">
      <c r="A67" s="121" t="s">
        <v>105</v>
      </c>
      <c r="B67" s="122" t="s">
        <v>106</v>
      </c>
      <c r="C67" s="123">
        <f>C68+C71+C74+C77+C80+C83+C86+C89+C92+C95+C98+C101+C104+C107+C110+C113+C116</f>
        <v>577911194</v>
      </c>
      <c r="D67" s="123">
        <f>D68+D71+D74+D77+D80+D83+D86+D89+D92+D95+D98+D101+D104+D107+D110+D113+D116</f>
        <v>53469492</v>
      </c>
      <c r="E67" s="123">
        <f>E68+E71+E74+E77+E80+E83+E86+E89+E92+E95+E98+E101+E104+E107+E110+E113+E116</f>
        <v>15781900</v>
      </c>
      <c r="F67" s="123"/>
      <c r="G67" s="123">
        <f>G68+G71+G74+G77+G80+G83+G86+G89+G92+G95+G98+G101+G104+G107+G110+G113+G116</f>
        <v>86370000</v>
      </c>
      <c r="H67" s="123">
        <f>H68+H71+H74+H77+H80+H83+H86+H89+H92+H95+H98+H101+H104+H107+H110+H113+H116</f>
        <v>39300</v>
      </c>
      <c r="I67" s="123">
        <f t="shared" si="6"/>
        <v>733571886</v>
      </c>
      <c r="J67" s="41" t="e">
        <f>J68+J71+J74+J77+J80+J83+J86+J89+J92+J95+J98+J101+J104+J107+J110+J113+J116</f>
        <v>#REF!</v>
      </c>
      <c r="K67" s="124" t="e">
        <f t="shared" si="9"/>
        <v>#REF!</v>
      </c>
    </row>
    <row r="68" spans="1:11" ht="15" customHeight="1" x14ac:dyDescent="0.2">
      <c r="A68" s="125" t="s">
        <v>107</v>
      </c>
      <c r="B68" s="126" t="s">
        <v>108</v>
      </c>
      <c r="C68" s="127">
        <f t="shared" ref="C68:H68" si="11">C69+C70</f>
        <v>42532000</v>
      </c>
      <c r="D68" s="92">
        <f t="shared" si="11"/>
        <v>0</v>
      </c>
      <c r="E68" s="92">
        <f t="shared" si="11"/>
        <v>0</v>
      </c>
      <c r="F68" s="92">
        <f t="shared" si="11"/>
        <v>0</v>
      </c>
      <c r="G68" s="92">
        <f t="shared" si="11"/>
        <v>0</v>
      </c>
      <c r="H68" s="92">
        <f t="shared" si="11"/>
        <v>0</v>
      </c>
      <c r="I68" s="92">
        <f t="shared" si="6"/>
        <v>42532000</v>
      </c>
      <c r="J68" s="92">
        <f>J69+J70</f>
        <v>0</v>
      </c>
      <c r="K68" s="93">
        <f t="shared" si="9"/>
        <v>42532000</v>
      </c>
    </row>
    <row r="69" spans="1:11" ht="15" customHeight="1" x14ac:dyDescent="0.2">
      <c r="A69" s="128" t="s">
        <v>109</v>
      </c>
      <c r="B69" s="63" t="s">
        <v>110</v>
      </c>
      <c r="C69" s="84">
        <v>42532000</v>
      </c>
      <c r="D69" s="78"/>
      <c r="E69" s="78"/>
      <c r="F69" s="78"/>
      <c r="G69" s="78"/>
      <c r="H69" s="78"/>
      <c r="I69" s="47">
        <f t="shared" si="6"/>
        <v>42532000</v>
      </c>
      <c r="J69" s="52"/>
      <c r="K69" s="48">
        <f t="shared" si="9"/>
        <v>42532000</v>
      </c>
    </row>
    <row r="70" spans="1:11" ht="15" customHeight="1" x14ac:dyDescent="0.2">
      <c r="A70" s="128" t="s">
        <v>111</v>
      </c>
      <c r="B70" s="63" t="s">
        <v>112</v>
      </c>
      <c r="C70" s="84">
        <v>0</v>
      </c>
      <c r="D70" s="78"/>
      <c r="E70" s="78"/>
      <c r="F70" s="78"/>
      <c r="G70" s="78"/>
      <c r="H70" s="78"/>
      <c r="I70" s="47">
        <f t="shared" si="6"/>
        <v>0</v>
      </c>
      <c r="J70" s="52"/>
      <c r="K70" s="48">
        <f t="shared" si="9"/>
        <v>0</v>
      </c>
    </row>
    <row r="71" spans="1:11" ht="15" customHeight="1" x14ac:dyDescent="0.2">
      <c r="A71" s="125" t="s">
        <v>113</v>
      </c>
      <c r="B71" s="126" t="s">
        <v>114</v>
      </c>
      <c r="C71" s="127">
        <f t="shared" ref="C71:H71" si="12">C72+C73</f>
        <v>3030000</v>
      </c>
      <c r="D71" s="92">
        <f t="shared" si="12"/>
        <v>0</v>
      </c>
      <c r="E71" s="92">
        <f t="shared" si="12"/>
        <v>0</v>
      </c>
      <c r="F71" s="92">
        <f t="shared" si="12"/>
        <v>0</v>
      </c>
      <c r="G71" s="92">
        <f t="shared" si="12"/>
        <v>0</v>
      </c>
      <c r="H71" s="92">
        <f t="shared" si="12"/>
        <v>0</v>
      </c>
      <c r="I71" s="92">
        <f t="shared" si="6"/>
        <v>3030000</v>
      </c>
      <c r="J71" s="92">
        <f>J72+J73</f>
        <v>0</v>
      </c>
      <c r="K71" s="93">
        <f t="shared" si="9"/>
        <v>3030000</v>
      </c>
    </row>
    <row r="72" spans="1:11" ht="15" customHeight="1" x14ac:dyDescent="0.2">
      <c r="A72" s="128" t="s">
        <v>109</v>
      </c>
      <c r="B72" s="63" t="s">
        <v>115</v>
      </c>
      <c r="C72" s="84">
        <v>3030000</v>
      </c>
      <c r="D72" s="78"/>
      <c r="E72" s="78"/>
      <c r="F72" s="78"/>
      <c r="G72" s="78"/>
      <c r="H72" s="78"/>
      <c r="I72" s="47">
        <f t="shared" si="6"/>
        <v>3030000</v>
      </c>
      <c r="J72" s="52"/>
      <c r="K72" s="48">
        <f t="shared" si="9"/>
        <v>3030000</v>
      </c>
    </row>
    <row r="73" spans="1:11" ht="15" customHeight="1" x14ac:dyDescent="0.2">
      <c r="A73" s="128" t="s">
        <v>111</v>
      </c>
      <c r="B73" s="63" t="s">
        <v>116</v>
      </c>
      <c r="C73" s="84"/>
      <c r="D73" s="78"/>
      <c r="E73" s="78"/>
      <c r="F73" s="78"/>
      <c r="G73" s="78"/>
      <c r="H73" s="78"/>
      <c r="I73" s="47">
        <f t="shared" si="6"/>
        <v>0</v>
      </c>
      <c r="J73" s="52"/>
      <c r="K73" s="48">
        <f t="shared" si="9"/>
        <v>0</v>
      </c>
    </row>
    <row r="74" spans="1:11" ht="15.75" customHeight="1" x14ac:dyDescent="0.2">
      <c r="A74" s="125" t="s">
        <v>117</v>
      </c>
      <c r="B74" s="126" t="s">
        <v>118</v>
      </c>
      <c r="C74" s="127">
        <f t="shared" ref="C74:H74" si="13">C75+C76</f>
        <v>4442000</v>
      </c>
      <c r="D74" s="92">
        <f t="shared" si="13"/>
        <v>0</v>
      </c>
      <c r="E74" s="92">
        <f t="shared" si="13"/>
        <v>0</v>
      </c>
      <c r="F74" s="92">
        <f t="shared" si="13"/>
        <v>0</v>
      </c>
      <c r="G74" s="92">
        <f t="shared" si="13"/>
        <v>0</v>
      </c>
      <c r="H74" s="92">
        <f t="shared" si="13"/>
        <v>0</v>
      </c>
      <c r="I74" s="92">
        <f t="shared" si="6"/>
        <v>4442000</v>
      </c>
      <c r="J74" s="92">
        <f>J75+J76</f>
        <v>0</v>
      </c>
      <c r="K74" s="93">
        <f t="shared" si="9"/>
        <v>4442000</v>
      </c>
    </row>
    <row r="75" spans="1:11" ht="15.75" customHeight="1" x14ac:dyDescent="0.2">
      <c r="A75" s="128" t="s">
        <v>109</v>
      </c>
      <c r="B75" s="63" t="s">
        <v>119</v>
      </c>
      <c r="C75" s="84">
        <v>4442000</v>
      </c>
      <c r="D75" s="78"/>
      <c r="E75" s="78"/>
      <c r="F75" s="78"/>
      <c r="G75" s="78"/>
      <c r="H75" s="78"/>
      <c r="I75" s="47">
        <f t="shared" si="6"/>
        <v>4442000</v>
      </c>
      <c r="J75" s="52"/>
      <c r="K75" s="48">
        <f t="shared" si="9"/>
        <v>4442000</v>
      </c>
    </row>
    <row r="76" spans="1:11" ht="15.75" customHeight="1" x14ac:dyDescent="0.2">
      <c r="A76" s="128" t="s">
        <v>111</v>
      </c>
      <c r="B76" s="63" t="s">
        <v>120</v>
      </c>
      <c r="C76" s="116"/>
      <c r="D76" s="78"/>
      <c r="E76" s="78"/>
      <c r="F76" s="78"/>
      <c r="G76" s="78"/>
      <c r="H76" s="78"/>
      <c r="I76" s="47">
        <f t="shared" si="6"/>
        <v>0</v>
      </c>
      <c r="J76" s="52"/>
      <c r="K76" s="48">
        <f t="shared" si="9"/>
        <v>0</v>
      </c>
    </row>
    <row r="77" spans="1:11" ht="22.5" customHeight="1" x14ac:dyDescent="0.2">
      <c r="A77" s="125" t="s">
        <v>121</v>
      </c>
      <c r="B77" s="126" t="s">
        <v>122</v>
      </c>
      <c r="C77" s="127">
        <f t="shared" ref="C77:H77" si="14">C78+C79</f>
        <v>0</v>
      </c>
      <c r="D77" s="92">
        <f t="shared" si="14"/>
        <v>0</v>
      </c>
      <c r="E77" s="92">
        <f t="shared" si="14"/>
        <v>0</v>
      </c>
      <c r="F77" s="92">
        <f t="shared" si="14"/>
        <v>0</v>
      </c>
      <c r="G77" s="92">
        <f t="shared" si="14"/>
        <v>0</v>
      </c>
      <c r="H77" s="92">
        <f t="shared" si="14"/>
        <v>0</v>
      </c>
      <c r="I77" s="92">
        <f t="shared" si="6"/>
        <v>0</v>
      </c>
      <c r="J77" s="92">
        <f>J78+J79</f>
        <v>0</v>
      </c>
      <c r="K77" s="93">
        <f t="shared" si="9"/>
        <v>0</v>
      </c>
    </row>
    <row r="78" spans="1:11" ht="16.5" customHeight="1" x14ac:dyDescent="0.2">
      <c r="A78" s="128" t="s">
        <v>109</v>
      </c>
      <c r="B78" s="63" t="s">
        <v>123</v>
      </c>
      <c r="C78" s="129"/>
      <c r="D78" s="130"/>
      <c r="E78" s="130"/>
      <c r="F78" s="130"/>
      <c r="G78" s="130"/>
      <c r="H78" s="130"/>
      <c r="I78" s="131">
        <f t="shared" si="6"/>
        <v>0</v>
      </c>
      <c r="J78" s="132"/>
      <c r="K78" s="133">
        <f t="shared" si="9"/>
        <v>0</v>
      </c>
    </row>
    <row r="79" spans="1:11" ht="18" customHeight="1" x14ac:dyDescent="0.2">
      <c r="A79" s="128" t="s">
        <v>111</v>
      </c>
      <c r="B79" s="63" t="s">
        <v>124</v>
      </c>
      <c r="C79" s="129"/>
      <c r="D79" s="130"/>
      <c r="E79" s="130"/>
      <c r="F79" s="130"/>
      <c r="G79" s="130"/>
      <c r="H79" s="130"/>
      <c r="I79" s="131">
        <f t="shared" si="6"/>
        <v>0</v>
      </c>
      <c r="J79" s="132"/>
      <c r="K79" s="133">
        <f t="shared" si="9"/>
        <v>0</v>
      </c>
    </row>
    <row r="80" spans="1:11" ht="15" customHeight="1" x14ac:dyDescent="0.2">
      <c r="A80" s="125" t="s">
        <v>125</v>
      </c>
      <c r="B80" s="126" t="s">
        <v>126</v>
      </c>
      <c r="C80" s="127"/>
      <c r="D80" s="92">
        <f>D81+D82</f>
        <v>0</v>
      </c>
      <c r="E80" s="92">
        <f>E81+E82</f>
        <v>0</v>
      </c>
      <c r="F80" s="92">
        <f>F81+F82</f>
        <v>0</v>
      </c>
      <c r="G80" s="92">
        <f>G81+G82</f>
        <v>0</v>
      </c>
      <c r="H80" s="92">
        <f>H81+H82</f>
        <v>0</v>
      </c>
      <c r="I80" s="92">
        <f t="shared" si="6"/>
        <v>0</v>
      </c>
      <c r="J80" s="92">
        <f>J81+J82</f>
        <v>0</v>
      </c>
      <c r="K80" s="93">
        <f t="shared" si="9"/>
        <v>0</v>
      </c>
    </row>
    <row r="81" spans="1:11" ht="15" customHeight="1" x14ac:dyDescent="0.2">
      <c r="A81" s="128" t="s">
        <v>109</v>
      </c>
      <c r="B81" s="63" t="s">
        <v>127</v>
      </c>
      <c r="C81" s="134"/>
      <c r="D81" s="130"/>
      <c r="E81" s="130"/>
      <c r="F81" s="130"/>
      <c r="G81" s="130"/>
      <c r="H81" s="130"/>
      <c r="I81" s="131">
        <f t="shared" si="6"/>
        <v>0</v>
      </c>
      <c r="J81" s="132"/>
      <c r="K81" s="133">
        <f t="shared" si="9"/>
        <v>0</v>
      </c>
    </row>
    <row r="82" spans="1:11" ht="15" customHeight="1" x14ac:dyDescent="0.2">
      <c r="A82" s="128" t="s">
        <v>111</v>
      </c>
      <c r="B82" s="63" t="s">
        <v>128</v>
      </c>
      <c r="C82" s="129"/>
      <c r="D82" s="130"/>
      <c r="E82" s="130"/>
      <c r="F82" s="130"/>
      <c r="G82" s="130"/>
      <c r="H82" s="130"/>
      <c r="I82" s="131">
        <f t="shared" si="6"/>
        <v>0</v>
      </c>
      <c r="J82" s="132"/>
      <c r="K82" s="133">
        <f t="shared" si="9"/>
        <v>0</v>
      </c>
    </row>
    <row r="83" spans="1:11" ht="15" customHeight="1" x14ac:dyDescent="0.2">
      <c r="A83" s="125" t="s">
        <v>129</v>
      </c>
      <c r="B83" s="126" t="s">
        <v>130</v>
      </c>
      <c r="C83" s="127">
        <f t="shared" ref="C83:H83" si="15">C84+C85</f>
        <v>14216400</v>
      </c>
      <c r="D83" s="92">
        <f t="shared" si="15"/>
        <v>14856400</v>
      </c>
      <c r="E83" s="92">
        <f t="shared" si="15"/>
        <v>0</v>
      </c>
      <c r="F83" s="92">
        <f t="shared" si="15"/>
        <v>0</v>
      </c>
      <c r="G83" s="92">
        <f t="shared" si="15"/>
        <v>0</v>
      </c>
      <c r="H83" s="92">
        <f t="shared" si="15"/>
        <v>0</v>
      </c>
      <c r="I83" s="92">
        <f t="shared" si="6"/>
        <v>29072800</v>
      </c>
      <c r="J83" s="92">
        <f>J84+J85</f>
        <v>14156400</v>
      </c>
      <c r="K83" s="93">
        <f t="shared" si="9"/>
        <v>14916400</v>
      </c>
    </row>
    <row r="84" spans="1:11" ht="15" customHeight="1" x14ac:dyDescent="0.2">
      <c r="A84" s="128" t="s">
        <v>109</v>
      </c>
      <c r="B84" s="63" t="s">
        <v>131</v>
      </c>
      <c r="C84" s="84">
        <v>13810000</v>
      </c>
      <c r="D84" s="77">
        <v>14450000</v>
      </c>
      <c r="E84" s="78"/>
      <c r="F84" s="78"/>
      <c r="G84" s="78"/>
      <c r="H84" s="78"/>
      <c r="I84" s="47">
        <f t="shared" si="6"/>
        <v>28260000</v>
      </c>
      <c r="J84" s="52">
        <v>13750000</v>
      </c>
      <c r="K84" s="48">
        <f t="shared" si="9"/>
        <v>14510000</v>
      </c>
    </row>
    <row r="85" spans="1:11" ht="15" customHeight="1" x14ac:dyDescent="0.2">
      <c r="A85" s="128" t="s">
        <v>111</v>
      </c>
      <c r="B85" s="63" t="s">
        <v>132</v>
      </c>
      <c r="C85" s="84">
        <v>406400</v>
      </c>
      <c r="D85" s="77">
        <v>406400</v>
      </c>
      <c r="E85" s="78"/>
      <c r="F85" s="78"/>
      <c r="G85" s="78"/>
      <c r="H85" s="78"/>
      <c r="I85" s="47">
        <f t="shared" si="6"/>
        <v>812800</v>
      </c>
      <c r="J85" s="52">
        <v>406400</v>
      </c>
      <c r="K85" s="48">
        <f t="shared" si="9"/>
        <v>406400</v>
      </c>
    </row>
    <row r="86" spans="1:11" ht="15" customHeight="1" x14ac:dyDescent="0.2">
      <c r="A86" s="125" t="s">
        <v>133</v>
      </c>
      <c r="B86" s="126" t="s">
        <v>134</v>
      </c>
      <c r="C86" s="127">
        <f t="shared" ref="C86:H86" si="16">C87+C88</f>
        <v>106680741</v>
      </c>
      <c r="D86" s="92">
        <f t="shared" si="16"/>
        <v>13663092</v>
      </c>
      <c r="E86" s="92">
        <f t="shared" si="16"/>
        <v>1613900</v>
      </c>
      <c r="F86" s="92">
        <f t="shared" si="16"/>
        <v>0</v>
      </c>
      <c r="G86" s="92">
        <f t="shared" si="16"/>
        <v>0</v>
      </c>
      <c r="H86" s="92">
        <f t="shared" si="16"/>
        <v>0</v>
      </c>
      <c r="I86" s="92">
        <f t="shared" si="6"/>
        <v>121957733</v>
      </c>
      <c r="J86" s="92">
        <f>J87+J88</f>
        <v>0</v>
      </c>
      <c r="K86" s="93">
        <f t="shared" si="9"/>
        <v>121957733</v>
      </c>
    </row>
    <row r="87" spans="1:11" ht="15" customHeight="1" x14ac:dyDescent="0.2">
      <c r="A87" s="128" t="s">
        <v>109</v>
      </c>
      <c r="B87" s="63" t="s">
        <v>135</v>
      </c>
      <c r="C87" s="84">
        <v>31396000</v>
      </c>
      <c r="D87" s="77">
        <v>13663092</v>
      </c>
      <c r="E87" s="77">
        <v>1613900</v>
      </c>
      <c r="F87" s="78"/>
      <c r="G87" s="78"/>
      <c r="H87" s="78"/>
      <c r="I87" s="47">
        <f t="shared" si="6"/>
        <v>46672992</v>
      </c>
      <c r="J87" s="52"/>
      <c r="K87" s="48">
        <f t="shared" si="9"/>
        <v>46672992</v>
      </c>
    </row>
    <row r="88" spans="1:11" ht="15" customHeight="1" x14ac:dyDescent="0.2">
      <c r="A88" s="128" t="s">
        <v>111</v>
      </c>
      <c r="B88" s="63" t="s">
        <v>136</v>
      </c>
      <c r="C88" s="84">
        <v>75284741</v>
      </c>
      <c r="D88" s="77"/>
      <c r="E88" s="78">
        <v>0</v>
      </c>
      <c r="F88" s="78"/>
      <c r="G88" s="77">
        <v>0</v>
      </c>
      <c r="H88" s="78"/>
      <c r="I88" s="47">
        <f t="shared" si="6"/>
        <v>75284741</v>
      </c>
      <c r="J88" s="52"/>
      <c r="K88" s="48">
        <f t="shared" si="9"/>
        <v>75284741</v>
      </c>
    </row>
    <row r="89" spans="1:11" ht="15" customHeight="1" x14ac:dyDescent="0.2">
      <c r="A89" s="125" t="s">
        <v>137</v>
      </c>
      <c r="B89" s="126" t="s">
        <v>138</v>
      </c>
      <c r="C89" s="127">
        <f t="shared" ref="C89:H89" si="17">C90+C91</f>
        <v>7468100</v>
      </c>
      <c r="D89" s="92">
        <f t="shared" si="17"/>
        <v>0</v>
      </c>
      <c r="E89" s="92">
        <f t="shared" si="17"/>
        <v>0</v>
      </c>
      <c r="F89" s="92">
        <f t="shared" si="17"/>
        <v>0</v>
      </c>
      <c r="G89" s="92">
        <f t="shared" si="17"/>
        <v>0</v>
      </c>
      <c r="H89" s="92">
        <f t="shared" si="17"/>
        <v>0</v>
      </c>
      <c r="I89" s="92">
        <f t="shared" si="6"/>
        <v>7468100</v>
      </c>
      <c r="J89" s="92">
        <f>J90+J91</f>
        <v>1630800</v>
      </c>
      <c r="K89" s="93">
        <f t="shared" si="9"/>
        <v>5837300</v>
      </c>
    </row>
    <row r="90" spans="1:11" ht="15" customHeight="1" x14ac:dyDescent="0.2">
      <c r="A90" s="128" t="s">
        <v>109</v>
      </c>
      <c r="B90" s="63" t="s">
        <v>139</v>
      </c>
      <c r="C90" s="84">
        <v>5754200</v>
      </c>
      <c r="D90" s="78"/>
      <c r="E90" s="78"/>
      <c r="F90" s="78"/>
      <c r="G90" s="78"/>
      <c r="H90" s="78"/>
      <c r="I90" s="47">
        <f t="shared" si="6"/>
        <v>5754200</v>
      </c>
      <c r="J90" s="52"/>
      <c r="K90" s="48">
        <f t="shared" si="9"/>
        <v>5754200</v>
      </c>
    </row>
    <row r="91" spans="1:11" ht="15" customHeight="1" x14ac:dyDescent="0.2">
      <c r="A91" s="128" t="s">
        <v>111</v>
      </c>
      <c r="B91" s="63" t="s">
        <v>140</v>
      </c>
      <c r="C91" s="135">
        <v>1713900</v>
      </c>
      <c r="D91" s="78"/>
      <c r="E91" s="78"/>
      <c r="F91" s="78"/>
      <c r="G91" s="78"/>
      <c r="H91" s="78"/>
      <c r="I91" s="47">
        <f t="shared" si="6"/>
        <v>1713900</v>
      </c>
      <c r="J91" s="52">
        <v>1630800</v>
      </c>
      <c r="K91" s="48">
        <f t="shared" si="9"/>
        <v>83100</v>
      </c>
    </row>
    <row r="92" spans="1:11" ht="15" customHeight="1" x14ac:dyDescent="0.2">
      <c r="A92" s="125" t="s">
        <v>141</v>
      </c>
      <c r="B92" s="126" t="s">
        <v>142</v>
      </c>
      <c r="C92" s="127">
        <f t="shared" ref="C92:H92" si="18">C93+C94</f>
        <v>61026020</v>
      </c>
      <c r="D92" s="92">
        <f t="shared" si="18"/>
        <v>24950000</v>
      </c>
      <c r="E92" s="92">
        <f t="shared" si="18"/>
        <v>0</v>
      </c>
      <c r="F92" s="92">
        <f t="shared" si="18"/>
        <v>0</v>
      </c>
      <c r="G92" s="92">
        <f t="shared" si="18"/>
        <v>0</v>
      </c>
      <c r="H92" s="92">
        <f t="shared" si="18"/>
        <v>0</v>
      </c>
      <c r="I92" s="92">
        <f t="shared" si="6"/>
        <v>85976020</v>
      </c>
      <c r="J92" s="92" t="e">
        <f>J93+J94</f>
        <v>#REF!</v>
      </c>
      <c r="K92" s="93" t="e">
        <f t="shared" si="9"/>
        <v>#REF!</v>
      </c>
    </row>
    <row r="93" spans="1:11" ht="15" customHeight="1" x14ac:dyDescent="0.2">
      <c r="A93" s="128" t="s">
        <v>109</v>
      </c>
      <c r="B93" s="63" t="s">
        <v>143</v>
      </c>
      <c r="C93" s="84">
        <v>33280000</v>
      </c>
      <c r="D93" s="77">
        <v>24940000</v>
      </c>
      <c r="E93" s="78"/>
      <c r="F93" s="78"/>
      <c r="G93" s="78"/>
      <c r="H93" s="78"/>
      <c r="I93" s="47">
        <f t="shared" si="6"/>
        <v>58220000</v>
      </c>
      <c r="J93" s="52" t="e">
        <f>#REF!+#REF!+#REF!</f>
        <v>#REF!</v>
      </c>
      <c r="K93" s="48" t="e">
        <f>I93-J93</f>
        <v>#REF!</v>
      </c>
    </row>
    <row r="94" spans="1:11" ht="15" customHeight="1" x14ac:dyDescent="0.2">
      <c r="A94" s="128" t="s">
        <v>111</v>
      </c>
      <c r="B94" s="63" t="s">
        <v>144</v>
      </c>
      <c r="C94" s="84">
        <v>27746020</v>
      </c>
      <c r="D94" s="77">
        <v>10000</v>
      </c>
      <c r="E94" s="78"/>
      <c r="F94" s="78"/>
      <c r="G94" s="77">
        <v>0</v>
      </c>
      <c r="H94" s="78"/>
      <c r="I94" s="47">
        <f t="shared" si="6"/>
        <v>27756020</v>
      </c>
      <c r="J94" s="52" t="e">
        <f>#REF!</f>
        <v>#REF!</v>
      </c>
      <c r="K94" s="48" t="e">
        <f t="shared" si="9"/>
        <v>#REF!</v>
      </c>
    </row>
    <row r="95" spans="1:11" ht="15" customHeight="1" x14ac:dyDescent="0.2">
      <c r="A95" s="125" t="s">
        <v>145</v>
      </c>
      <c r="B95" s="126" t="s">
        <v>146</v>
      </c>
      <c r="C95" s="127">
        <f t="shared" ref="C95:H95" si="19">C97+C96</f>
        <v>70038500</v>
      </c>
      <c r="D95" s="92">
        <f t="shared" si="19"/>
        <v>0</v>
      </c>
      <c r="E95" s="92">
        <f t="shared" si="19"/>
        <v>0</v>
      </c>
      <c r="F95" s="92">
        <f t="shared" si="19"/>
        <v>0</v>
      </c>
      <c r="G95" s="92">
        <f t="shared" si="19"/>
        <v>0</v>
      </c>
      <c r="H95" s="92">
        <f t="shared" si="19"/>
        <v>10000</v>
      </c>
      <c r="I95" s="92">
        <f t="shared" si="6"/>
        <v>70048500</v>
      </c>
      <c r="J95" s="92">
        <f>J96+J97</f>
        <v>0</v>
      </c>
      <c r="K95" s="93">
        <f t="shared" si="9"/>
        <v>70048500</v>
      </c>
    </row>
    <row r="96" spans="1:11" ht="15" customHeight="1" x14ac:dyDescent="0.2">
      <c r="A96" s="128" t="s">
        <v>109</v>
      </c>
      <c r="B96" s="63" t="s">
        <v>147</v>
      </c>
      <c r="C96" s="84">
        <v>69621000</v>
      </c>
      <c r="D96" s="78"/>
      <c r="E96" s="78"/>
      <c r="F96" s="78"/>
      <c r="G96" s="78"/>
      <c r="H96" s="78"/>
      <c r="I96" s="47">
        <f t="shared" si="6"/>
        <v>69621000</v>
      </c>
      <c r="J96" s="52"/>
      <c r="K96" s="48">
        <f t="shared" si="9"/>
        <v>69621000</v>
      </c>
    </row>
    <row r="97" spans="1:11" ht="15" customHeight="1" x14ac:dyDescent="0.2">
      <c r="A97" s="128" t="s">
        <v>111</v>
      </c>
      <c r="B97" s="63" t="s">
        <v>148</v>
      </c>
      <c r="C97" s="84">
        <v>417500</v>
      </c>
      <c r="D97" s="78"/>
      <c r="E97" s="78"/>
      <c r="F97" s="78"/>
      <c r="G97" s="78"/>
      <c r="H97" s="77">
        <v>10000</v>
      </c>
      <c r="I97" s="47">
        <f t="shared" si="6"/>
        <v>427500</v>
      </c>
      <c r="J97" s="52"/>
      <c r="K97" s="48">
        <f t="shared" si="9"/>
        <v>427500</v>
      </c>
    </row>
    <row r="98" spans="1:11" ht="15" customHeight="1" x14ac:dyDescent="0.2">
      <c r="A98" s="125" t="s">
        <v>149</v>
      </c>
      <c r="B98" s="126" t="s">
        <v>150</v>
      </c>
      <c r="C98" s="127">
        <f t="shared" ref="C98:H98" si="20">C99+C100</f>
        <v>120718976</v>
      </c>
      <c r="D98" s="92">
        <f t="shared" si="20"/>
        <v>0</v>
      </c>
      <c r="E98" s="92">
        <f t="shared" si="20"/>
        <v>14168000</v>
      </c>
      <c r="F98" s="92">
        <f t="shared" si="20"/>
        <v>0</v>
      </c>
      <c r="G98" s="92">
        <f t="shared" si="20"/>
        <v>0</v>
      </c>
      <c r="H98" s="92">
        <f t="shared" si="20"/>
        <v>0</v>
      </c>
      <c r="I98" s="92">
        <f t="shared" si="6"/>
        <v>134886976</v>
      </c>
      <c r="J98" s="92">
        <f>J99+J100</f>
        <v>0</v>
      </c>
      <c r="K98" s="93">
        <f t="shared" si="9"/>
        <v>134886976</v>
      </c>
    </row>
    <row r="99" spans="1:11" ht="15" customHeight="1" x14ac:dyDescent="0.2">
      <c r="A99" s="128" t="s">
        <v>109</v>
      </c>
      <c r="B99" s="63" t="s">
        <v>151</v>
      </c>
      <c r="C99" s="84">
        <v>36255000</v>
      </c>
      <c r="D99" s="78"/>
      <c r="E99" s="77">
        <v>13107000</v>
      </c>
      <c r="F99" s="78"/>
      <c r="G99" s="78"/>
      <c r="H99" s="78"/>
      <c r="I99" s="47">
        <f t="shared" si="6"/>
        <v>49362000</v>
      </c>
      <c r="J99" s="52"/>
      <c r="K99" s="48">
        <f t="shared" si="9"/>
        <v>49362000</v>
      </c>
    </row>
    <row r="100" spans="1:11" ht="15" customHeight="1" x14ac:dyDescent="0.2">
      <c r="A100" s="128" t="s">
        <v>111</v>
      </c>
      <c r="B100" s="63" t="s">
        <v>152</v>
      </c>
      <c r="C100" s="84">
        <v>84463976</v>
      </c>
      <c r="D100" s="78"/>
      <c r="E100" s="77">
        <v>1061000</v>
      </c>
      <c r="F100" s="78"/>
      <c r="G100" s="77">
        <v>0</v>
      </c>
      <c r="H100" s="78"/>
      <c r="I100" s="47">
        <f t="shared" si="6"/>
        <v>85524976</v>
      </c>
      <c r="J100" s="52"/>
      <c r="K100" s="48">
        <f t="shared" si="9"/>
        <v>85524976</v>
      </c>
    </row>
    <row r="101" spans="1:11" ht="15" customHeight="1" x14ac:dyDescent="0.2">
      <c r="A101" s="125" t="s">
        <v>153</v>
      </c>
      <c r="B101" s="126" t="s">
        <v>154</v>
      </c>
      <c r="C101" s="127">
        <f t="shared" ref="C101:H101" si="21">C102+C103</f>
        <v>8355000</v>
      </c>
      <c r="D101" s="92">
        <f t="shared" si="21"/>
        <v>0</v>
      </c>
      <c r="E101" s="92">
        <f t="shared" si="21"/>
        <v>0</v>
      </c>
      <c r="F101" s="92">
        <f t="shared" si="21"/>
        <v>0</v>
      </c>
      <c r="G101" s="92">
        <f t="shared" si="21"/>
        <v>0</v>
      </c>
      <c r="H101" s="92">
        <f t="shared" si="21"/>
        <v>29300</v>
      </c>
      <c r="I101" s="92">
        <f t="shared" si="6"/>
        <v>8384300</v>
      </c>
      <c r="J101" s="92">
        <f>J102+J103</f>
        <v>0</v>
      </c>
      <c r="K101" s="93">
        <f t="shared" si="9"/>
        <v>8384300</v>
      </c>
    </row>
    <row r="102" spans="1:11" ht="15" customHeight="1" x14ac:dyDescent="0.2">
      <c r="A102" s="128" t="s">
        <v>109</v>
      </c>
      <c r="B102" s="63" t="s">
        <v>155</v>
      </c>
      <c r="C102" s="84">
        <v>8350000</v>
      </c>
      <c r="D102" s="78"/>
      <c r="E102" s="78"/>
      <c r="F102" s="78"/>
      <c r="G102" s="78"/>
      <c r="H102" s="78"/>
      <c r="I102" s="47">
        <f t="shared" si="6"/>
        <v>8350000</v>
      </c>
      <c r="J102" s="52"/>
      <c r="K102" s="48">
        <f t="shared" si="9"/>
        <v>8350000</v>
      </c>
    </row>
    <row r="103" spans="1:11" ht="15" customHeight="1" x14ac:dyDescent="0.2">
      <c r="A103" s="128" t="s">
        <v>111</v>
      </c>
      <c r="B103" s="63" t="s">
        <v>156</v>
      </c>
      <c r="C103" s="84">
        <v>5000</v>
      </c>
      <c r="D103" s="78"/>
      <c r="E103" s="78"/>
      <c r="F103" s="78"/>
      <c r="G103" s="78"/>
      <c r="H103" s="77">
        <v>29300</v>
      </c>
      <c r="I103" s="47">
        <f t="shared" si="6"/>
        <v>34300</v>
      </c>
      <c r="J103" s="52"/>
      <c r="K103" s="48">
        <f t="shared" si="9"/>
        <v>34300</v>
      </c>
    </row>
    <row r="104" spans="1:11" ht="18" customHeight="1" x14ac:dyDescent="0.2">
      <c r="A104" s="136" t="s">
        <v>157</v>
      </c>
      <c r="B104" s="126" t="s">
        <v>158</v>
      </c>
      <c r="C104" s="127">
        <f t="shared" ref="C104:H104" si="22">C105+C106</f>
        <v>0</v>
      </c>
      <c r="D104" s="92">
        <f t="shared" si="22"/>
        <v>0</v>
      </c>
      <c r="E104" s="92">
        <f t="shared" si="22"/>
        <v>0</v>
      </c>
      <c r="F104" s="92">
        <f t="shared" si="22"/>
        <v>0</v>
      </c>
      <c r="G104" s="92">
        <f t="shared" si="22"/>
        <v>0</v>
      </c>
      <c r="H104" s="92">
        <f t="shared" si="22"/>
        <v>0</v>
      </c>
      <c r="I104" s="92">
        <f t="shared" si="6"/>
        <v>0</v>
      </c>
      <c r="J104" s="92">
        <f>J105+J106</f>
        <v>0</v>
      </c>
      <c r="K104" s="93">
        <f t="shared" si="9"/>
        <v>0</v>
      </c>
    </row>
    <row r="105" spans="1:11" ht="15" customHeight="1" x14ac:dyDescent="0.2">
      <c r="A105" s="128" t="s">
        <v>109</v>
      </c>
      <c r="B105" s="63" t="s">
        <v>159</v>
      </c>
      <c r="C105" s="129"/>
      <c r="D105" s="130"/>
      <c r="E105" s="130"/>
      <c r="F105" s="130"/>
      <c r="G105" s="130"/>
      <c r="H105" s="130"/>
      <c r="I105" s="131">
        <f t="shared" si="6"/>
        <v>0</v>
      </c>
      <c r="J105" s="132"/>
      <c r="K105" s="133">
        <f t="shared" si="9"/>
        <v>0</v>
      </c>
    </row>
    <row r="106" spans="1:11" ht="15" customHeight="1" x14ac:dyDescent="0.2">
      <c r="A106" s="128" t="s">
        <v>111</v>
      </c>
      <c r="B106" s="63" t="s">
        <v>160</v>
      </c>
      <c r="C106" s="129"/>
      <c r="D106" s="130"/>
      <c r="E106" s="130"/>
      <c r="F106" s="130"/>
      <c r="G106" s="130"/>
      <c r="H106" s="130"/>
      <c r="I106" s="131">
        <f t="shared" ref="I106:I118" si="23">SUM(C106:H106)</f>
        <v>0</v>
      </c>
      <c r="J106" s="132"/>
      <c r="K106" s="133">
        <f t="shared" si="9"/>
        <v>0</v>
      </c>
    </row>
    <row r="107" spans="1:11" ht="15" customHeight="1" x14ac:dyDescent="0.2">
      <c r="A107" s="125" t="s">
        <v>161</v>
      </c>
      <c r="B107" s="126" t="s">
        <v>162</v>
      </c>
      <c r="C107" s="92">
        <f t="shared" ref="C107:H107" si="24">C108+C109</f>
        <v>0</v>
      </c>
      <c r="D107" s="92">
        <f t="shared" si="24"/>
        <v>0</v>
      </c>
      <c r="E107" s="92">
        <f t="shared" si="24"/>
        <v>0</v>
      </c>
      <c r="F107" s="92">
        <f t="shared" si="24"/>
        <v>0</v>
      </c>
      <c r="G107" s="92">
        <f t="shared" si="24"/>
        <v>0</v>
      </c>
      <c r="H107" s="92">
        <f t="shared" si="24"/>
        <v>0</v>
      </c>
      <c r="I107" s="92">
        <f t="shared" si="23"/>
        <v>0</v>
      </c>
      <c r="J107" s="92">
        <f>J108+J109</f>
        <v>0</v>
      </c>
      <c r="K107" s="93">
        <f t="shared" si="9"/>
        <v>0</v>
      </c>
    </row>
    <row r="108" spans="1:11" ht="15" customHeight="1" x14ac:dyDescent="0.2">
      <c r="A108" s="128" t="s">
        <v>109</v>
      </c>
      <c r="B108" s="63" t="s">
        <v>163</v>
      </c>
      <c r="C108" s="130"/>
      <c r="D108" s="130"/>
      <c r="E108" s="130"/>
      <c r="F108" s="130"/>
      <c r="G108" s="130"/>
      <c r="H108" s="130"/>
      <c r="I108" s="131">
        <f t="shared" si="23"/>
        <v>0</v>
      </c>
      <c r="J108" s="132"/>
      <c r="K108" s="133">
        <f t="shared" si="9"/>
        <v>0</v>
      </c>
    </row>
    <row r="109" spans="1:11" ht="15" customHeight="1" x14ac:dyDescent="0.2">
      <c r="A109" s="128" t="s">
        <v>111</v>
      </c>
      <c r="B109" s="63" t="s">
        <v>164</v>
      </c>
      <c r="C109" s="130"/>
      <c r="D109" s="130"/>
      <c r="E109" s="130"/>
      <c r="F109" s="130"/>
      <c r="G109" s="130"/>
      <c r="H109" s="130"/>
      <c r="I109" s="131">
        <f t="shared" si="23"/>
        <v>0</v>
      </c>
      <c r="J109" s="132"/>
      <c r="K109" s="133">
        <f t="shared" si="9"/>
        <v>0</v>
      </c>
    </row>
    <row r="110" spans="1:11" ht="15" customHeight="1" x14ac:dyDescent="0.2">
      <c r="A110" s="125" t="s">
        <v>165</v>
      </c>
      <c r="B110" s="126" t="s">
        <v>166</v>
      </c>
      <c r="C110" s="127">
        <f t="shared" ref="C110:H110" si="25">C111+C112</f>
        <v>1200000</v>
      </c>
      <c r="D110" s="92">
        <f t="shared" si="25"/>
        <v>0</v>
      </c>
      <c r="E110" s="92">
        <f t="shared" si="25"/>
        <v>0</v>
      </c>
      <c r="F110" s="92">
        <f t="shared" si="25"/>
        <v>0</v>
      </c>
      <c r="G110" s="92">
        <f t="shared" si="25"/>
        <v>0</v>
      </c>
      <c r="H110" s="92">
        <f t="shared" si="25"/>
        <v>0</v>
      </c>
      <c r="I110" s="92">
        <f t="shared" si="23"/>
        <v>1200000</v>
      </c>
      <c r="J110" s="92">
        <f>J111+J112</f>
        <v>0</v>
      </c>
      <c r="K110" s="93">
        <f t="shared" si="9"/>
        <v>1200000</v>
      </c>
    </row>
    <row r="111" spans="1:11" ht="15" customHeight="1" x14ac:dyDescent="0.2">
      <c r="A111" s="128" t="s">
        <v>109</v>
      </c>
      <c r="B111" s="63" t="s">
        <v>167</v>
      </c>
      <c r="C111" s="84">
        <v>1200000</v>
      </c>
      <c r="D111" s="78"/>
      <c r="E111" s="78"/>
      <c r="F111" s="78"/>
      <c r="G111" s="78"/>
      <c r="H111" s="78"/>
      <c r="I111" s="47">
        <f t="shared" si="23"/>
        <v>1200000</v>
      </c>
      <c r="J111" s="52"/>
      <c r="K111" s="48">
        <f t="shared" si="9"/>
        <v>1200000</v>
      </c>
    </row>
    <row r="112" spans="1:11" ht="15" customHeight="1" x14ac:dyDescent="0.2">
      <c r="A112" s="128" t="s">
        <v>111</v>
      </c>
      <c r="B112" s="63" t="s">
        <v>168</v>
      </c>
      <c r="C112" s="116">
        <v>0</v>
      </c>
      <c r="D112" s="78"/>
      <c r="E112" s="78"/>
      <c r="F112" s="78"/>
      <c r="G112" s="78"/>
      <c r="H112" s="78"/>
      <c r="I112" s="47">
        <f t="shared" si="23"/>
        <v>0</v>
      </c>
      <c r="J112" s="52"/>
      <c r="K112" s="48">
        <f t="shared" si="9"/>
        <v>0</v>
      </c>
    </row>
    <row r="113" spans="1:11" ht="15" customHeight="1" x14ac:dyDescent="0.2">
      <c r="A113" s="125" t="s">
        <v>169</v>
      </c>
      <c r="B113" s="126" t="s">
        <v>170</v>
      </c>
      <c r="C113" s="127">
        <f t="shared" ref="C113:H113" si="26">C114+C115</f>
        <v>138203457</v>
      </c>
      <c r="D113" s="92">
        <f t="shared" si="26"/>
        <v>0</v>
      </c>
      <c r="E113" s="92">
        <f t="shared" si="26"/>
        <v>0</v>
      </c>
      <c r="F113" s="92">
        <f t="shared" si="26"/>
        <v>0</v>
      </c>
      <c r="G113" s="92">
        <f t="shared" si="26"/>
        <v>86370000</v>
      </c>
      <c r="H113" s="92">
        <f t="shared" si="26"/>
        <v>0</v>
      </c>
      <c r="I113" s="92">
        <f t="shared" si="23"/>
        <v>224573457</v>
      </c>
      <c r="J113" s="92">
        <f>J114+J115</f>
        <v>0</v>
      </c>
      <c r="K113" s="93">
        <f t="shared" si="9"/>
        <v>224573457</v>
      </c>
    </row>
    <row r="114" spans="1:11" ht="15" customHeight="1" x14ac:dyDescent="0.2">
      <c r="A114" s="128" t="s">
        <v>109</v>
      </c>
      <c r="B114" s="63" t="s">
        <v>171</v>
      </c>
      <c r="C114" s="84">
        <v>50884317</v>
      </c>
      <c r="D114" s="78"/>
      <c r="E114" s="78"/>
      <c r="F114" s="78"/>
      <c r="G114" s="77"/>
      <c r="H114" s="78"/>
      <c r="I114" s="47">
        <f t="shared" si="23"/>
        <v>50884317</v>
      </c>
      <c r="J114" s="52"/>
      <c r="K114" s="48">
        <f t="shared" si="9"/>
        <v>50884317</v>
      </c>
    </row>
    <row r="115" spans="1:11" ht="15" customHeight="1" x14ac:dyDescent="0.2">
      <c r="A115" s="128" t="s">
        <v>111</v>
      </c>
      <c r="B115" s="63" t="s">
        <v>172</v>
      </c>
      <c r="C115" s="84">
        <v>87319140</v>
      </c>
      <c r="D115" s="78"/>
      <c r="E115" s="78"/>
      <c r="F115" s="78"/>
      <c r="G115" s="77">
        <v>86370000</v>
      </c>
      <c r="H115" s="78"/>
      <c r="I115" s="47">
        <f t="shared" si="23"/>
        <v>173689140</v>
      </c>
      <c r="J115" s="52"/>
      <c r="K115" s="48">
        <f t="shared" si="9"/>
        <v>173689140</v>
      </c>
    </row>
    <row r="116" spans="1:11" ht="15" customHeight="1" x14ac:dyDescent="0.2">
      <c r="A116" s="125" t="s">
        <v>173</v>
      </c>
      <c r="B116" s="126" t="s">
        <v>174</v>
      </c>
      <c r="C116" s="92">
        <f t="shared" ref="C116:H116" si="27">C117+C118</f>
        <v>0</v>
      </c>
      <c r="D116" s="92">
        <f t="shared" si="27"/>
        <v>0</v>
      </c>
      <c r="E116" s="92">
        <f t="shared" si="27"/>
        <v>0</v>
      </c>
      <c r="F116" s="92">
        <f t="shared" si="27"/>
        <v>0</v>
      </c>
      <c r="G116" s="92">
        <f t="shared" si="27"/>
        <v>0</v>
      </c>
      <c r="H116" s="92">
        <f t="shared" si="27"/>
        <v>0</v>
      </c>
      <c r="I116" s="92">
        <f t="shared" si="23"/>
        <v>0</v>
      </c>
      <c r="J116" s="92">
        <f>J117+J118</f>
        <v>0</v>
      </c>
      <c r="K116" s="93">
        <f t="shared" si="9"/>
        <v>0</v>
      </c>
    </row>
    <row r="117" spans="1:11" ht="15" customHeight="1" x14ac:dyDescent="0.2">
      <c r="A117" s="128" t="s">
        <v>109</v>
      </c>
      <c r="B117" s="63" t="s">
        <v>175</v>
      </c>
      <c r="C117" s="130"/>
      <c r="D117" s="130"/>
      <c r="E117" s="130"/>
      <c r="F117" s="130"/>
      <c r="G117" s="130"/>
      <c r="H117" s="130"/>
      <c r="I117" s="131">
        <f t="shared" si="23"/>
        <v>0</v>
      </c>
      <c r="J117" s="132"/>
      <c r="K117" s="133">
        <f t="shared" si="9"/>
        <v>0</v>
      </c>
    </row>
    <row r="118" spans="1:11" ht="15" customHeight="1" x14ac:dyDescent="0.2">
      <c r="A118" s="128" t="s">
        <v>111</v>
      </c>
      <c r="B118" s="63" t="s">
        <v>176</v>
      </c>
      <c r="C118" s="130">
        <v>0</v>
      </c>
      <c r="D118" s="130"/>
      <c r="E118" s="130"/>
      <c r="F118" s="130"/>
      <c r="G118" s="130"/>
      <c r="H118" s="130"/>
      <c r="I118" s="131">
        <f t="shared" si="23"/>
        <v>0</v>
      </c>
      <c r="J118" s="132"/>
      <c r="K118" s="133">
        <f t="shared" si="9"/>
        <v>0</v>
      </c>
    </row>
    <row r="119" spans="1:11" ht="15.75" customHeight="1" x14ac:dyDescent="0.2">
      <c r="A119" s="137"/>
      <c r="B119" s="138"/>
      <c r="C119" s="138"/>
      <c r="D119" s="138"/>
      <c r="E119" s="138"/>
      <c r="F119" s="138"/>
      <c r="G119" s="138"/>
      <c r="H119" s="138"/>
      <c r="I119" s="138"/>
      <c r="J119" s="138"/>
    </row>
    <row r="120" spans="1:11" ht="15.75" customHeight="1" x14ac:dyDescent="0.2">
      <c r="A120" s="139" t="s">
        <v>177</v>
      </c>
      <c r="B120" s="139"/>
      <c r="C120" s="140"/>
      <c r="D120" s="141"/>
      <c r="E120" s="15"/>
      <c r="F120" s="15"/>
      <c r="G120" s="141"/>
      <c r="H120" s="141"/>
      <c r="I120" s="15" t="s">
        <v>178</v>
      </c>
      <c r="J120" s="15"/>
    </row>
    <row r="121" spans="1:11" ht="15.75" customHeight="1" x14ac:dyDescent="0.2">
      <c r="A121" s="8" t="s">
        <v>179</v>
      </c>
      <c r="B121" s="141"/>
      <c r="C121" s="141"/>
      <c r="D121" s="141"/>
      <c r="E121" s="142"/>
      <c r="F121" s="142"/>
      <c r="G121" s="141"/>
      <c r="H121" s="141"/>
      <c r="I121" s="142" t="s">
        <v>180</v>
      </c>
      <c r="J121" s="142"/>
    </row>
    <row r="122" spans="1:11" ht="15.75" x14ac:dyDescent="0.25">
      <c r="A122" s="143"/>
      <c r="C122" s="94"/>
      <c r="H122" s="144"/>
      <c r="I122" s="144"/>
      <c r="J122" s="144"/>
      <c r="K122" s="144"/>
    </row>
    <row r="123" spans="1:11" ht="15" x14ac:dyDescent="0.2">
      <c r="A123" s="143"/>
      <c r="C123" s="94"/>
      <c r="H123" s="145"/>
      <c r="I123" s="145"/>
      <c r="J123" s="145"/>
      <c r="K123" s="145"/>
    </row>
    <row r="124" spans="1:11" x14ac:dyDescent="0.2">
      <c r="A124" s="8"/>
    </row>
    <row r="125" spans="1:11" x14ac:dyDescent="0.2">
      <c r="E125" s="2" t="s">
        <v>49</v>
      </c>
    </row>
  </sheetData>
  <mergeCells count="25">
    <mergeCell ref="H123:K123"/>
    <mergeCell ref="A120:B120"/>
    <mergeCell ref="E120:F120"/>
    <mergeCell ref="I120:J120"/>
    <mergeCell ref="E121:F121"/>
    <mergeCell ref="I121:J121"/>
    <mergeCell ref="H122:K122"/>
    <mergeCell ref="A119:J119"/>
    <mergeCell ref="H12:H20"/>
    <mergeCell ref="I12:I20"/>
    <mergeCell ref="J12:J20"/>
    <mergeCell ref="K12:K20"/>
    <mergeCell ref="F13:G15"/>
    <mergeCell ref="F16:F19"/>
    <mergeCell ref="G16:G19"/>
    <mergeCell ref="J2:K2"/>
    <mergeCell ref="A8:J8"/>
    <mergeCell ref="A9:J9"/>
    <mergeCell ref="A10:J10"/>
    <mergeCell ref="C11:F11"/>
    <mergeCell ref="A12:A20"/>
    <mergeCell ref="B12:B20"/>
    <mergeCell ref="C12:C20"/>
    <mergeCell ref="D12:D20"/>
    <mergeCell ref="E12:E20"/>
  </mergeCells>
  <pageMargins left="3.937007874015748E-2" right="3.937007874015748E-2" top="0.74803149606299213" bottom="0.74803149606299213" header="0.31496062992125984" footer="0.31496062992125984"/>
  <pageSetup paperSize="9" scale="75" fitToHeight="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05.02.2024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Florica Moga</dc:creator>
  <cp:lastModifiedBy>Florica Moga</cp:lastModifiedBy>
  <dcterms:created xsi:type="dcterms:W3CDTF">2024-02-22T07:41:49Z</dcterms:created>
  <dcterms:modified xsi:type="dcterms:W3CDTF">2024-02-22T07:49:05Z</dcterms:modified>
</cp:coreProperties>
</file>