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LSERVER\HCLMateriale\HCL 2022\2022.04.28_hcl 126-127\hcl 127\Anexe 1-9\"/>
    </mc:Choice>
  </mc:AlternateContent>
  <xr:revisionPtr revIDLastSave="0" documentId="13_ncr:1_{0F16CD61-1B5A-44B5-9A97-294BCDFDA066}" xr6:coauthVersionLast="47" xr6:coauthVersionMax="47" xr10:uidLastSave="{00000000-0000-0000-0000-000000000000}"/>
  <bookViews>
    <workbookView xWindow="2595" yWindow="2595" windowWidth="21600" windowHeight="11295" xr2:uid="{00000000-000D-0000-FFFF-FFFF00000000}"/>
  </bookViews>
  <sheets>
    <sheet name="aprilie 2022-2" sheetId="1" r:id="rId1"/>
  </sheets>
  <definedNames>
    <definedName name="_xlnm.Print_Area" localSheetId="0">'aprilie 2022-2'!$A$1:$O$694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435" i="1" l="1"/>
  <c r="D432" i="1"/>
  <c r="E344" i="1"/>
  <c r="D344" i="1" l="1"/>
  <c r="F343" i="1"/>
  <c r="E343" i="1"/>
  <c r="E68" i="1"/>
  <c r="E69" i="1"/>
  <c r="E70" i="1"/>
  <c r="E71" i="1"/>
  <c r="E72" i="1"/>
  <c r="E73" i="1"/>
  <c r="E74" i="1"/>
  <c r="E75" i="1"/>
  <c r="E76" i="1"/>
  <c r="F74" i="1"/>
  <c r="F113" i="1"/>
  <c r="F114" i="1"/>
  <c r="F115" i="1"/>
  <c r="F116" i="1"/>
  <c r="E113" i="1"/>
  <c r="E114" i="1"/>
  <c r="E115" i="1"/>
  <c r="E116" i="1"/>
  <c r="F142" i="1"/>
  <c r="E142" i="1"/>
  <c r="E221" i="1"/>
  <c r="E222" i="1"/>
  <c r="E223" i="1"/>
  <c r="E224" i="1"/>
  <c r="E225" i="1"/>
  <c r="E226" i="1"/>
  <c r="E227" i="1"/>
  <c r="E228" i="1"/>
  <c r="E229" i="1"/>
  <c r="E230" i="1"/>
  <c r="E231" i="1"/>
  <c r="E232" i="1"/>
  <c r="F231" i="1"/>
  <c r="F232" i="1"/>
  <c r="F417" i="1"/>
  <c r="E417" i="1"/>
  <c r="E23" i="1"/>
  <c r="F23" i="1" s="1"/>
  <c r="F141" i="1"/>
  <c r="E141" i="1"/>
  <c r="F137" i="1"/>
  <c r="E137" i="1"/>
  <c r="F307" i="1"/>
  <c r="E307" i="1"/>
  <c r="E237" i="1"/>
  <c r="F272" i="1"/>
  <c r="E272" i="1"/>
  <c r="F140" i="1"/>
  <c r="E140" i="1"/>
  <c r="F207" i="1"/>
  <c r="F208" i="1"/>
  <c r="F204" i="1"/>
  <c r="F205" i="1"/>
  <c r="E207" i="1"/>
  <c r="E208" i="1"/>
  <c r="E204" i="1"/>
  <c r="E205" i="1"/>
  <c r="E203" i="1"/>
  <c r="E206" i="1"/>
  <c r="F177" i="1" l="1"/>
  <c r="F178" i="1"/>
  <c r="F179" i="1"/>
  <c r="F180" i="1"/>
  <c r="F181" i="1"/>
  <c r="F182" i="1"/>
  <c r="F183" i="1"/>
  <c r="F184" i="1"/>
  <c r="F185" i="1"/>
  <c r="E177" i="1"/>
  <c r="E178" i="1"/>
  <c r="E179" i="1"/>
  <c r="E180" i="1"/>
  <c r="E181" i="1"/>
  <c r="E182" i="1"/>
  <c r="E183" i="1"/>
  <c r="E184" i="1"/>
  <c r="E185" i="1"/>
  <c r="F271" i="1"/>
  <c r="E271" i="1"/>
  <c r="F237" i="1" l="1"/>
  <c r="F50" i="1"/>
  <c r="E50" i="1"/>
  <c r="E397" i="1"/>
  <c r="D77" i="1"/>
  <c r="F75" i="1"/>
  <c r="F76" i="1"/>
  <c r="F73" i="1"/>
  <c r="F72" i="1"/>
  <c r="F71" i="1"/>
  <c r="F70" i="1"/>
  <c r="F101" i="1"/>
  <c r="F225" i="1" l="1"/>
  <c r="F226" i="1"/>
  <c r="F227" i="1"/>
  <c r="F228" i="1"/>
  <c r="F229" i="1"/>
  <c r="F230" i="1"/>
  <c r="F264" i="1"/>
  <c r="E264" i="1"/>
  <c r="F106" i="1"/>
  <c r="F105" i="1"/>
  <c r="E105" i="1"/>
  <c r="E106" i="1"/>
  <c r="F193" i="1"/>
  <c r="F194" i="1"/>
  <c r="E193" i="1"/>
  <c r="E194" i="1"/>
  <c r="F36" i="1"/>
  <c r="E36" i="1"/>
  <c r="F161" i="1" l="1"/>
  <c r="E161" i="1"/>
  <c r="F14" i="1"/>
  <c r="E14" i="1"/>
  <c r="E126" i="1"/>
  <c r="F126" i="1"/>
  <c r="F67" i="1"/>
  <c r="E67" i="1"/>
  <c r="F11" i="1"/>
  <c r="F13" i="1"/>
  <c r="E11" i="1"/>
  <c r="E13" i="1"/>
  <c r="F63" i="1"/>
  <c r="F62" i="1"/>
  <c r="E62" i="1"/>
  <c r="E63" i="1"/>
  <c r="F54" i="1"/>
  <c r="F55" i="1"/>
  <c r="F56" i="1"/>
  <c r="F57" i="1"/>
  <c r="F58" i="1"/>
  <c r="E54" i="1"/>
  <c r="E55" i="1"/>
  <c r="E56" i="1"/>
  <c r="E57" i="1"/>
  <c r="E58" i="1"/>
  <c r="F41" i="1"/>
  <c r="F39" i="1"/>
  <c r="F40" i="1"/>
  <c r="F42" i="1"/>
  <c r="F43" i="1"/>
  <c r="F44" i="1"/>
  <c r="F45" i="1"/>
  <c r="F46" i="1"/>
  <c r="F47" i="1"/>
  <c r="F48" i="1"/>
  <c r="F49" i="1"/>
  <c r="F51" i="1"/>
  <c r="F52" i="1"/>
  <c r="F53" i="1"/>
  <c r="E39" i="1"/>
  <c r="E40" i="1"/>
  <c r="E41" i="1"/>
  <c r="E42" i="1"/>
  <c r="E43" i="1"/>
  <c r="E44" i="1"/>
  <c r="E45" i="1"/>
  <c r="E46" i="1"/>
  <c r="E47" i="1"/>
  <c r="E48" i="1"/>
  <c r="E49" i="1"/>
  <c r="E51" i="1"/>
  <c r="E52" i="1"/>
  <c r="E53" i="1"/>
  <c r="F143" i="1"/>
  <c r="E143" i="1"/>
  <c r="F273" i="1"/>
  <c r="F274" i="1"/>
  <c r="F275" i="1"/>
  <c r="E273" i="1"/>
  <c r="E274" i="1"/>
  <c r="E275" i="1"/>
  <c r="F276" i="1"/>
  <c r="E276" i="1"/>
  <c r="F134" i="1" l="1"/>
  <c r="F135" i="1"/>
  <c r="E134" i="1"/>
  <c r="E135" i="1"/>
  <c r="F133" i="1"/>
  <c r="E133" i="1"/>
  <c r="F196" i="1"/>
  <c r="F197" i="1"/>
  <c r="F198" i="1"/>
  <c r="F199" i="1"/>
  <c r="F200" i="1"/>
  <c r="E196" i="1"/>
  <c r="E197" i="1"/>
  <c r="E198" i="1"/>
  <c r="E199" i="1"/>
  <c r="E200" i="1"/>
  <c r="F202" i="1"/>
  <c r="F203" i="1"/>
  <c r="F206" i="1"/>
  <c r="F209" i="1"/>
  <c r="E202" i="1"/>
  <c r="E209" i="1"/>
  <c r="F210" i="1"/>
  <c r="F211" i="1"/>
  <c r="F212" i="1"/>
  <c r="F213" i="1"/>
  <c r="F214" i="1"/>
  <c r="E210" i="1"/>
  <c r="E211" i="1"/>
  <c r="E212" i="1"/>
  <c r="E213" i="1"/>
  <c r="E214" i="1"/>
  <c r="F201" i="1"/>
  <c r="E201" i="1"/>
  <c r="F127" i="1"/>
  <c r="E127" i="1"/>
  <c r="F120" i="1"/>
  <c r="F121" i="1"/>
  <c r="F122" i="1"/>
  <c r="F123" i="1"/>
  <c r="F124" i="1"/>
  <c r="F125" i="1"/>
  <c r="E121" i="1"/>
  <c r="E122" i="1"/>
  <c r="E123" i="1"/>
  <c r="E124" i="1"/>
  <c r="E125" i="1"/>
  <c r="F117" i="1"/>
  <c r="E21" i="1"/>
  <c r="F21" i="1" s="1"/>
  <c r="E19" i="1"/>
  <c r="F19" i="1" s="1"/>
  <c r="E20" i="1"/>
  <c r="F20" i="1" s="1"/>
  <c r="E22" i="1"/>
  <c r="F22" i="1" s="1"/>
  <c r="F168" i="1"/>
  <c r="F169" i="1"/>
  <c r="F170" i="1"/>
  <c r="F171" i="1"/>
  <c r="F172" i="1"/>
  <c r="F173" i="1"/>
  <c r="F174" i="1"/>
  <c r="F175" i="1"/>
  <c r="F176" i="1"/>
  <c r="E168" i="1"/>
  <c r="E169" i="1"/>
  <c r="E170" i="1"/>
  <c r="E171" i="1"/>
  <c r="E172" i="1"/>
  <c r="E173" i="1"/>
  <c r="E174" i="1"/>
  <c r="E175" i="1"/>
  <c r="E176" i="1"/>
  <c r="F136" i="1"/>
  <c r="E136" i="1"/>
  <c r="E120" i="1" l="1"/>
  <c r="F167" i="1"/>
  <c r="E167" i="1"/>
  <c r="E369" i="1"/>
  <c r="F369" i="1" s="1"/>
  <c r="E370" i="1"/>
  <c r="F370" i="1" s="1"/>
  <c r="F224" i="1" l="1"/>
  <c r="F37" i="1"/>
  <c r="E37" i="1"/>
  <c r="F186" i="1" l="1"/>
  <c r="F187" i="1"/>
  <c r="F188" i="1"/>
  <c r="F189" i="1"/>
  <c r="F190" i="1"/>
  <c r="E186" i="1"/>
  <c r="E187" i="1"/>
  <c r="E188" i="1"/>
  <c r="E189" i="1"/>
  <c r="E190" i="1"/>
  <c r="F132" i="1"/>
  <c r="E132" i="1"/>
  <c r="F104" i="1" l="1"/>
  <c r="E104" i="1"/>
  <c r="F103" i="1"/>
  <c r="E103" i="1"/>
  <c r="F241" i="1"/>
  <c r="F242" i="1"/>
  <c r="F243" i="1"/>
  <c r="F244" i="1"/>
  <c r="E241" i="1"/>
  <c r="E242" i="1"/>
  <c r="E243" i="1"/>
  <c r="K243" i="1" s="1"/>
  <c r="E244" i="1"/>
  <c r="K244" i="1" s="1"/>
  <c r="F191" i="1"/>
  <c r="F192" i="1"/>
  <c r="E192" i="1"/>
  <c r="E191" i="1"/>
  <c r="F262" i="1"/>
  <c r="E262" i="1"/>
  <c r="K262" i="1" s="1"/>
  <c r="N242" i="1" l="1"/>
  <c r="N241" i="1"/>
  <c r="N244" i="1"/>
  <c r="N243" i="1"/>
  <c r="K242" i="1"/>
  <c r="K241" i="1"/>
  <c r="F164" i="1"/>
  <c r="E164" i="1"/>
  <c r="F165" i="1" l="1"/>
  <c r="E165" i="1"/>
  <c r="F162" i="1"/>
  <c r="F163" i="1"/>
  <c r="F166" i="1"/>
  <c r="E162" i="1"/>
  <c r="E163" i="1"/>
  <c r="E166" i="1"/>
  <c r="F259" i="1"/>
  <c r="F260" i="1"/>
  <c r="E259" i="1"/>
  <c r="K259" i="1" s="1"/>
  <c r="E260" i="1"/>
  <c r="K260" i="1" s="1"/>
  <c r="F223" i="1"/>
  <c r="F195" i="1"/>
  <c r="E195" i="1"/>
  <c r="F253" i="1"/>
  <c r="E253" i="1"/>
  <c r="F252" i="1"/>
  <c r="E252" i="1"/>
  <c r="F251" i="1"/>
  <c r="E251" i="1"/>
  <c r="F250" i="1"/>
  <c r="E250" i="1"/>
  <c r="E413" i="1"/>
  <c r="F160" i="1"/>
  <c r="E160" i="1"/>
  <c r="D118" i="1"/>
  <c r="F102" i="1"/>
  <c r="E102" i="1"/>
  <c r="E101" i="1"/>
  <c r="D310" i="1"/>
  <c r="F220" i="1" l="1"/>
  <c r="E220" i="1"/>
  <c r="F266" i="1"/>
  <c r="F267" i="1"/>
  <c r="F268" i="1"/>
  <c r="F269" i="1"/>
  <c r="F270" i="1"/>
  <c r="E266" i="1"/>
  <c r="E267" i="1"/>
  <c r="E268" i="1"/>
  <c r="E269" i="1"/>
  <c r="E270" i="1"/>
  <c r="F159" i="1"/>
  <c r="E159" i="1"/>
  <c r="F27" i="1"/>
  <c r="E27" i="1"/>
  <c r="F83" i="1"/>
  <c r="E83" i="1"/>
  <c r="F84" i="1"/>
  <c r="E84" i="1"/>
  <c r="F100" i="1"/>
  <c r="E100" i="1"/>
  <c r="G118" i="1"/>
  <c r="H118" i="1"/>
  <c r="I118" i="1"/>
  <c r="J118" i="1"/>
  <c r="F308" i="1"/>
  <c r="E308" i="1"/>
  <c r="D409" i="1"/>
  <c r="J409" i="1"/>
  <c r="I409" i="1"/>
  <c r="H409" i="1"/>
  <c r="G409" i="1"/>
  <c r="G344" i="1"/>
  <c r="H344" i="1"/>
  <c r="I344" i="1"/>
  <c r="J344" i="1"/>
  <c r="F306" i="1"/>
  <c r="E306" i="1"/>
  <c r="E350" i="1"/>
  <c r="F129" i="1"/>
  <c r="E129" i="1"/>
  <c r="E355" i="1"/>
  <c r="F263" i="1" l="1"/>
  <c r="F265" i="1"/>
  <c r="E263" i="1"/>
  <c r="E265" i="1"/>
  <c r="F158" i="1"/>
  <c r="E158" i="1"/>
  <c r="F98" i="1"/>
  <c r="E98" i="1"/>
  <c r="F92" i="1"/>
  <c r="F93" i="1"/>
  <c r="F94" i="1"/>
  <c r="F95" i="1"/>
  <c r="F96" i="1"/>
  <c r="F97" i="1"/>
  <c r="F99" i="1"/>
  <c r="E99" i="1"/>
  <c r="E92" i="1"/>
  <c r="E93" i="1"/>
  <c r="E94" i="1"/>
  <c r="E95" i="1"/>
  <c r="E96" i="1"/>
  <c r="E97" i="1"/>
  <c r="F29" i="1"/>
  <c r="F30" i="1"/>
  <c r="F31" i="1"/>
  <c r="F32" i="1"/>
  <c r="F33" i="1"/>
  <c r="F34" i="1"/>
  <c r="F35" i="1"/>
  <c r="E29" i="1"/>
  <c r="E30" i="1"/>
  <c r="E31" i="1"/>
  <c r="E32" i="1"/>
  <c r="E33" i="1"/>
  <c r="E34" i="1"/>
  <c r="E35" i="1"/>
  <c r="F128" i="1"/>
  <c r="E128" i="1"/>
  <c r="F156" i="1"/>
  <c r="E156" i="1"/>
  <c r="E91" i="1"/>
  <c r="K91" i="1" s="1"/>
  <c r="F91" i="1"/>
  <c r="F90" i="1"/>
  <c r="E90" i="1"/>
  <c r="K90" i="1" s="1"/>
  <c r="F89" i="1"/>
  <c r="E89" i="1"/>
  <c r="K89" i="1" s="1"/>
  <c r="F261" i="1"/>
  <c r="E261" i="1"/>
  <c r="K261" i="1" s="1"/>
  <c r="F10" i="1"/>
  <c r="F15" i="1"/>
  <c r="E10" i="1"/>
  <c r="E15" i="1"/>
  <c r="F401" i="1"/>
  <c r="F157" i="1"/>
  <c r="E157" i="1"/>
  <c r="F333" i="1"/>
  <c r="E333" i="1"/>
  <c r="G80" i="1"/>
  <c r="H80" i="1"/>
  <c r="I80" i="1"/>
  <c r="J80" i="1"/>
  <c r="D80" i="1"/>
  <c r="D431" i="1" s="1"/>
  <c r="F79" i="1"/>
  <c r="F80" i="1" s="1"/>
  <c r="E79" i="1"/>
  <c r="E80" i="1" s="1"/>
  <c r="F334" i="1"/>
  <c r="E334" i="1"/>
  <c r="N89" i="1" l="1"/>
  <c r="N334" i="1"/>
  <c r="E316" i="1"/>
  <c r="F316" i="1" s="1"/>
  <c r="F278" i="1"/>
  <c r="E278" i="1"/>
  <c r="K278" i="1" s="1"/>
  <c r="F249" i="1"/>
  <c r="E249" i="1"/>
  <c r="F246" i="1"/>
  <c r="F247" i="1"/>
  <c r="E246" i="1"/>
  <c r="E247" i="1"/>
  <c r="F248" i="1"/>
  <c r="E248" i="1"/>
  <c r="N278" i="1" l="1"/>
  <c r="N248" i="1"/>
  <c r="F60" i="1"/>
  <c r="F61" i="1"/>
  <c r="E60" i="1"/>
  <c r="E61" i="1"/>
  <c r="F59" i="1"/>
  <c r="E59" i="1"/>
  <c r="F38" i="1"/>
  <c r="E38" i="1"/>
  <c r="F28" i="1" l="1"/>
  <c r="E28" i="1"/>
  <c r="F144" i="1"/>
  <c r="F145" i="1"/>
  <c r="F146" i="1"/>
  <c r="F147" i="1"/>
  <c r="F148" i="1"/>
  <c r="F149" i="1"/>
  <c r="F150" i="1"/>
  <c r="E144" i="1"/>
  <c r="E145" i="1"/>
  <c r="E146" i="1"/>
  <c r="E147" i="1"/>
  <c r="E148" i="1"/>
  <c r="E149" i="1"/>
  <c r="E150" i="1"/>
  <c r="F293" i="1" l="1"/>
  <c r="F65" i="1" l="1"/>
  <c r="E65" i="1"/>
  <c r="F342" i="1"/>
  <c r="E342" i="1"/>
  <c r="F387" i="1"/>
  <c r="E387" i="1"/>
  <c r="F245" i="1"/>
  <c r="E245" i="1"/>
  <c r="K245" i="1" s="1"/>
  <c r="F277" i="1"/>
  <c r="E277" i="1"/>
  <c r="K277" i="1" s="1"/>
  <c r="F394" i="1"/>
  <c r="E394" i="1"/>
  <c r="F151" i="1"/>
  <c r="F152" i="1"/>
  <c r="E151" i="1"/>
  <c r="K151" i="1" s="1"/>
  <c r="E152" i="1"/>
  <c r="K152" i="1" s="1"/>
  <c r="F221" i="1"/>
  <c r="N245" i="1" l="1"/>
  <c r="N277" i="1"/>
  <c r="F139" i="1"/>
  <c r="E139" i="1"/>
  <c r="E375" i="1"/>
  <c r="F375" i="1" s="1"/>
  <c r="F397" i="1"/>
  <c r="F233" i="1" l="1"/>
  <c r="E233" i="1"/>
  <c r="F112" i="1"/>
  <c r="E112" i="1"/>
  <c r="F111" i="1"/>
  <c r="E111" i="1"/>
  <c r="F110" i="1"/>
  <c r="E110" i="1"/>
  <c r="F109" i="1"/>
  <c r="E109" i="1"/>
  <c r="E24" i="1"/>
  <c r="F24" i="1" s="1"/>
  <c r="E18" i="1"/>
  <c r="F18" i="1" s="1"/>
  <c r="F219" i="1"/>
  <c r="E219" i="1"/>
  <c r="F68" i="1"/>
  <c r="F69" i="1"/>
  <c r="F64" i="1"/>
  <c r="E64" i="1"/>
  <c r="F403" i="1" l="1"/>
  <c r="E403" i="1"/>
  <c r="F402" i="1"/>
  <c r="E402" i="1"/>
  <c r="E401" i="1"/>
  <c r="F335" i="1"/>
  <c r="F336" i="1"/>
  <c r="F337" i="1"/>
  <c r="E337" i="1"/>
  <c r="E336" i="1"/>
  <c r="E335" i="1"/>
  <c r="N337" i="1" l="1"/>
  <c r="N335" i="1"/>
  <c r="N336" i="1"/>
  <c r="E218" i="1" l="1"/>
  <c r="F218" i="1"/>
  <c r="F216" i="1"/>
  <c r="F217" i="1"/>
  <c r="E217" i="1"/>
  <c r="K217" i="1" s="1"/>
  <c r="E216" i="1"/>
  <c r="K216" i="1" s="1"/>
  <c r="F239" i="1"/>
  <c r="E239" i="1"/>
  <c r="F389" i="1"/>
  <c r="E389" i="1"/>
  <c r="E322" i="1"/>
  <c r="E155" i="1" l="1"/>
  <c r="E154" i="1"/>
  <c r="K154" i="1" s="1"/>
  <c r="F154" i="1"/>
  <c r="F155" i="1"/>
  <c r="J426" i="1" l="1"/>
  <c r="I426" i="1"/>
  <c r="H426" i="1"/>
  <c r="G426" i="1"/>
  <c r="F426" i="1"/>
  <c r="E426" i="1"/>
  <c r="D426" i="1"/>
  <c r="N422" i="1" s="1"/>
  <c r="M425" i="1"/>
  <c r="J419" i="1"/>
  <c r="J421" i="1" s="1"/>
  <c r="I419" i="1"/>
  <c r="I421" i="1" s="1"/>
  <c r="H419" i="1"/>
  <c r="H421" i="1" s="1"/>
  <c r="G419" i="1"/>
  <c r="G421" i="1" s="1"/>
  <c r="D419" i="1"/>
  <c r="D421" i="1" s="1"/>
  <c r="F418" i="1"/>
  <c r="E418" i="1"/>
  <c r="F416" i="1"/>
  <c r="E416" i="1"/>
  <c r="F415" i="1"/>
  <c r="E415" i="1"/>
  <c r="F414" i="1"/>
  <c r="E414" i="1"/>
  <c r="F413" i="1"/>
  <c r="N412" i="1"/>
  <c r="J411" i="1"/>
  <c r="I411" i="1"/>
  <c r="H411" i="1"/>
  <c r="G411" i="1"/>
  <c r="D411" i="1"/>
  <c r="F408" i="1"/>
  <c r="E408" i="1"/>
  <c r="F407" i="1"/>
  <c r="E407" i="1"/>
  <c r="F406" i="1"/>
  <c r="E406" i="1"/>
  <c r="F405" i="1"/>
  <c r="E405" i="1"/>
  <c r="F404" i="1"/>
  <c r="E404" i="1"/>
  <c r="F400" i="1"/>
  <c r="E400" i="1"/>
  <c r="F399" i="1"/>
  <c r="E399" i="1"/>
  <c r="F398" i="1"/>
  <c r="E398" i="1"/>
  <c r="F396" i="1"/>
  <c r="E396" i="1"/>
  <c r="F395" i="1"/>
  <c r="E395" i="1"/>
  <c r="F393" i="1"/>
  <c r="E393" i="1"/>
  <c r="F392" i="1"/>
  <c r="E392" i="1"/>
  <c r="F391" i="1"/>
  <c r="E391" i="1"/>
  <c r="F390" i="1"/>
  <c r="E390" i="1"/>
  <c r="F388" i="1"/>
  <c r="E388" i="1"/>
  <c r="F386" i="1"/>
  <c r="E386" i="1"/>
  <c r="F385" i="1"/>
  <c r="E385" i="1"/>
  <c r="F384" i="1"/>
  <c r="E384" i="1"/>
  <c r="F383" i="1"/>
  <c r="E383" i="1"/>
  <c r="F382" i="1"/>
  <c r="E382" i="1"/>
  <c r="N381" i="1"/>
  <c r="J378" i="1"/>
  <c r="J380" i="1" s="1"/>
  <c r="I378" i="1"/>
  <c r="I380" i="1" s="1"/>
  <c r="H378" i="1"/>
  <c r="H380" i="1" s="1"/>
  <c r="G378" i="1"/>
  <c r="G380" i="1" s="1"/>
  <c r="D378" i="1"/>
  <c r="D380" i="1" s="1"/>
  <c r="E377" i="1"/>
  <c r="F377" i="1" s="1"/>
  <c r="E376" i="1"/>
  <c r="F376" i="1" s="1"/>
  <c r="E374" i="1"/>
  <c r="F374" i="1" s="1"/>
  <c r="E373" i="1"/>
  <c r="F373" i="1" s="1"/>
  <c r="E372" i="1"/>
  <c r="F372" i="1" s="1"/>
  <c r="E371" i="1"/>
  <c r="F371" i="1" s="1"/>
  <c r="E368" i="1"/>
  <c r="F368" i="1" s="1"/>
  <c r="N365" i="1"/>
  <c r="J364" i="1"/>
  <c r="J366" i="1" s="1"/>
  <c r="I364" i="1"/>
  <c r="H364" i="1"/>
  <c r="H366" i="1" s="1"/>
  <c r="G364" i="1"/>
  <c r="G366" i="1" s="1"/>
  <c r="D364" i="1"/>
  <c r="D366" i="1" s="1"/>
  <c r="F363" i="1"/>
  <c r="E363" i="1"/>
  <c r="F362" i="1"/>
  <c r="E362" i="1"/>
  <c r="F361" i="1"/>
  <c r="E361" i="1"/>
  <c r="F360" i="1"/>
  <c r="E360" i="1"/>
  <c r="F359" i="1"/>
  <c r="E359" i="1"/>
  <c r="F358" i="1"/>
  <c r="E358" i="1"/>
  <c r="F357" i="1"/>
  <c r="E357" i="1"/>
  <c r="F356" i="1"/>
  <c r="E356" i="1"/>
  <c r="F355" i="1"/>
  <c r="F354" i="1"/>
  <c r="E354" i="1"/>
  <c r="F353" i="1"/>
  <c r="E353" i="1"/>
  <c r="F352" i="1"/>
  <c r="E352" i="1"/>
  <c r="F351" i="1"/>
  <c r="E351" i="1"/>
  <c r="F350" i="1"/>
  <c r="F349" i="1"/>
  <c r="E349" i="1"/>
  <c r="F348" i="1"/>
  <c r="E348" i="1"/>
  <c r="N347" i="1"/>
  <c r="N345" i="1"/>
  <c r="J346" i="1"/>
  <c r="I346" i="1"/>
  <c r="H346" i="1"/>
  <c r="G346" i="1"/>
  <c r="D346" i="1"/>
  <c r="D430" i="1" s="1"/>
  <c r="F341" i="1"/>
  <c r="E341" i="1"/>
  <c r="F340" i="1"/>
  <c r="E340" i="1"/>
  <c r="F339" i="1"/>
  <c r="E339" i="1"/>
  <c r="F338" i="1"/>
  <c r="E338" i="1"/>
  <c r="F332" i="1"/>
  <c r="E332" i="1"/>
  <c r="F331" i="1"/>
  <c r="E331" i="1"/>
  <c r="F330" i="1"/>
  <c r="E330" i="1"/>
  <c r="F329" i="1"/>
  <c r="E329" i="1"/>
  <c r="F328" i="1"/>
  <c r="E328" i="1"/>
  <c r="F327" i="1"/>
  <c r="E327" i="1"/>
  <c r="N326" i="1"/>
  <c r="J323" i="1"/>
  <c r="J325" i="1" s="1"/>
  <c r="I323" i="1"/>
  <c r="I325" i="1" s="1"/>
  <c r="H323" i="1"/>
  <c r="H325" i="1" s="1"/>
  <c r="G323" i="1"/>
  <c r="G325" i="1" s="1"/>
  <c r="D323" i="1"/>
  <c r="D325" i="1" s="1"/>
  <c r="F322" i="1"/>
  <c r="E321" i="1"/>
  <c r="E323" i="1" s="1"/>
  <c r="E325" i="1" s="1"/>
  <c r="N318" i="1"/>
  <c r="J317" i="1"/>
  <c r="I317" i="1"/>
  <c r="H317" i="1"/>
  <c r="G317" i="1"/>
  <c r="D317" i="1"/>
  <c r="D319" i="1" s="1"/>
  <c r="N315" i="1"/>
  <c r="N313" i="1"/>
  <c r="N312" i="1"/>
  <c r="J310" i="1"/>
  <c r="I310" i="1"/>
  <c r="H310" i="1"/>
  <c r="G310" i="1"/>
  <c r="F309" i="1"/>
  <c r="E309" i="1"/>
  <c r="F305" i="1"/>
  <c r="E305" i="1"/>
  <c r="K305" i="1" s="1"/>
  <c r="F304" i="1"/>
  <c r="E304" i="1"/>
  <c r="K304" i="1" s="1"/>
  <c r="F303" i="1"/>
  <c r="E303" i="1"/>
  <c r="K303" i="1" s="1"/>
  <c r="F302" i="1"/>
  <c r="E302" i="1"/>
  <c r="K302" i="1" s="1"/>
  <c r="F301" i="1"/>
  <c r="E301" i="1"/>
  <c r="K301" i="1" s="1"/>
  <c r="F300" i="1"/>
  <c r="E300" i="1"/>
  <c r="K300" i="1" s="1"/>
  <c r="F299" i="1"/>
  <c r="E299" i="1"/>
  <c r="K299" i="1" s="1"/>
  <c r="F298" i="1"/>
  <c r="E298" i="1"/>
  <c r="K298" i="1" s="1"/>
  <c r="F297" i="1"/>
  <c r="E297" i="1"/>
  <c r="K297" i="1" s="1"/>
  <c r="F296" i="1"/>
  <c r="E296" i="1"/>
  <c r="K296" i="1" s="1"/>
  <c r="F295" i="1"/>
  <c r="E295" i="1"/>
  <c r="K295" i="1" s="1"/>
  <c r="F294" i="1"/>
  <c r="E294" i="1"/>
  <c r="K294" i="1" s="1"/>
  <c r="E293" i="1"/>
  <c r="K293" i="1" s="1"/>
  <c r="F285" i="1"/>
  <c r="E285" i="1"/>
  <c r="K285" i="1" s="1"/>
  <c r="F284" i="1"/>
  <c r="E284" i="1"/>
  <c r="F283" i="1"/>
  <c r="E283" i="1"/>
  <c r="F282" i="1"/>
  <c r="E282" i="1"/>
  <c r="K282" i="1" s="1"/>
  <c r="F281" i="1"/>
  <c r="E281" i="1"/>
  <c r="K281" i="1" s="1"/>
  <c r="F280" i="1"/>
  <c r="E280" i="1"/>
  <c r="K280" i="1" s="1"/>
  <c r="F279" i="1"/>
  <c r="E279" i="1"/>
  <c r="F258" i="1"/>
  <c r="E258" i="1"/>
  <c r="F257" i="1"/>
  <c r="E257" i="1"/>
  <c r="F256" i="1"/>
  <c r="E256" i="1"/>
  <c r="K256" i="1" s="1"/>
  <c r="F255" i="1"/>
  <c r="E255" i="1"/>
  <c r="F254" i="1"/>
  <c r="E254" i="1"/>
  <c r="K254" i="1" s="1"/>
  <c r="F240" i="1"/>
  <c r="E240" i="1"/>
  <c r="K240" i="1" s="1"/>
  <c r="N239" i="1"/>
  <c r="F238" i="1"/>
  <c r="E238" i="1"/>
  <c r="K238" i="1" s="1"/>
  <c r="F236" i="1"/>
  <c r="E236" i="1"/>
  <c r="N235" i="1"/>
  <c r="K235" i="1"/>
  <c r="J234" i="1"/>
  <c r="I234" i="1"/>
  <c r="H234" i="1"/>
  <c r="G234" i="1"/>
  <c r="D234" i="1"/>
  <c r="F222" i="1"/>
  <c r="F215" i="1"/>
  <c r="E215" i="1"/>
  <c r="K215" i="1" s="1"/>
  <c r="F153" i="1"/>
  <c r="E153" i="1"/>
  <c r="K153" i="1" s="1"/>
  <c r="F138" i="1"/>
  <c r="E138" i="1"/>
  <c r="K138" i="1" s="1"/>
  <c r="N131" i="1"/>
  <c r="K131" i="1"/>
  <c r="J130" i="1"/>
  <c r="I130" i="1"/>
  <c r="H130" i="1"/>
  <c r="G130" i="1"/>
  <c r="D130" i="1"/>
  <c r="N119" i="1"/>
  <c r="K119" i="1"/>
  <c r="F108" i="1"/>
  <c r="E108" i="1"/>
  <c r="F107" i="1"/>
  <c r="E107" i="1"/>
  <c r="K107" i="1" s="1"/>
  <c r="F88" i="1"/>
  <c r="E88" i="1"/>
  <c r="F87" i="1"/>
  <c r="E87" i="1"/>
  <c r="F86" i="1"/>
  <c r="E86" i="1"/>
  <c r="K86" i="1" s="1"/>
  <c r="F85" i="1"/>
  <c r="E85" i="1"/>
  <c r="F82" i="1"/>
  <c r="E82" i="1"/>
  <c r="N81" i="1"/>
  <c r="K81" i="1"/>
  <c r="J77" i="1"/>
  <c r="I77" i="1"/>
  <c r="H77" i="1"/>
  <c r="G77" i="1"/>
  <c r="F66" i="1"/>
  <c r="F77" i="1" s="1"/>
  <c r="E66" i="1"/>
  <c r="E77" i="1" s="1"/>
  <c r="N26" i="1"/>
  <c r="K26" i="1"/>
  <c r="J25" i="1"/>
  <c r="I25" i="1"/>
  <c r="H25" i="1"/>
  <c r="G25" i="1"/>
  <c r="D25" i="1"/>
  <c r="K17" i="1"/>
  <c r="J16" i="1"/>
  <c r="I16" i="1"/>
  <c r="H16" i="1"/>
  <c r="G16" i="1"/>
  <c r="D16" i="1"/>
  <c r="F9" i="1"/>
  <c r="F16" i="1" s="1"/>
  <c r="E9" i="1"/>
  <c r="E16" i="1" s="1"/>
  <c r="I424" i="1" l="1"/>
  <c r="J424" i="1"/>
  <c r="H424" i="1"/>
  <c r="G424" i="1"/>
  <c r="D424" i="1"/>
  <c r="F118" i="1"/>
  <c r="K82" i="1"/>
  <c r="E118" i="1"/>
  <c r="K118" i="1" s="1"/>
  <c r="F344" i="1"/>
  <c r="I311" i="1"/>
  <c r="J311" i="1"/>
  <c r="H311" i="1"/>
  <c r="G311" i="1"/>
  <c r="G314" i="1"/>
  <c r="I314" i="1"/>
  <c r="J314" i="1"/>
  <c r="H314" i="1"/>
  <c r="D433" i="1"/>
  <c r="D434" i="1"/>
  <c r="D429" i="1"/>
  <c r="D425" i="1"/>
  <c r="N423" i="1" s="1"/>
  <c r="D314" i="1"/>
  <c r="N328" i="1"/>
  <c r="N339" i="1"/>
  <c r="N348" i="1"/>
  <c r="N349" i="1"/>
  <c r="N329" i="1"/>
  <c r="F364" i="1"/>
  <c r="F366" i="1" s="1"/>
  <c r="N238" i="1"/>
  <c r="N257" i="1"/>
  <c r="N331" i="1"/>
  <c r="N338" i="1"/>
  <c r="K257" i="1"/>
  <c r="N330" i="1"/>
  <c r="N282" i="1"/>
  <c r="N283" i="1"/>
  <c r="J425" i="1"/>
  <c r="N254" i="1"/>
  <c r="N281" i="1"/>
  <c r="K283" i="1"/>
  <c r="N285" i="1"/>
  <c r="F321" i="1"/>
  <c r="F323" i="1" s="1"/>
  <c r="F325" i="1" s="1"/>
  <c r="N332" i="1"/>
  <c r="F419" i="1"/>
  <c r="F421" i="1" s="1"/>
  <c r="N85" i="1"/>
  <c r="N350" i="1"/>
  <c r="N389" i="1"/>
  <c r="N153" i="1"/>
  <c r="N82" i="1"/>
  <c r="N66" i="1"/>
  <c r="N87" i="1"/>
  <c r="N107" i="1"/>
  <c r="N138" i="1"/>
  <c r="F130" i="1"/>
  <c r="N86" i="1"/>
  <c r="N222" i="1"/>
  <c r="K87" i="1"/>
  <c r="N108" i="1"/>
  <c r="E130" i="1"/>
  <c r="K222" i="1"/>
  <c r="K9" i="1"/>
  <c r="N9" i="1"/>
  <c r="N88" i="1"/>
  <c r="F234" i="1"/>
  <c r="F25" i="1"/>
  <c r="E25" i="1"/>
  <c r="K25" i="1" s="1"/>
  <c r="K85" i="1"/>
  <c r="K88" i="1"/>
  <c r="K108" i="1"/>
  <c r="N240" i="1"/>
  <c r="E409" i="1"/>
  <c r="E419" i="1"/>
  <c r="H425" i="1"/>
  <c r="K66" i="1"/>
  <c r="N255" i="1"/>
  <c r="K255" i="1"/>
  <c r="N279" i="1"/>
  <c r="K279" i="1"/>
  <c r="E378" i="1"/>
  <c r="E380" i="1" s="1"/>
  <c r="F409" i="1"/>
  <c r="F411" i="1" s="1"/>
  <c r="K425" i="1"/>
  <c r="N425" i="1" s="1"/>
  <c r="N284" i="1"/>
  <c r="K284" i="1"/>
  <c r="E234" i="1"/>
  <c r="K239" i="1"/>
  <c r="F317" i="1"/>
  <c r="F319" i="1" s="1"/>
  <c r="I366" i="1"/>
  <c r="I425" i="1" s="1"/>
  <c r="F378" i="1"/>
  <c r="F380" i="1" s="1"/>
  <c r="N256" i="1"/>
  <c r="N280" i="1"/>
  <c r="N309" i="1"/>
  <c r="K309" i="1"/>
  <c r="N327" i="1"/>
  <c r="N236" i="1"/>
  <c r="K236" i="1"/>
  <c r="N258" i="1"/>
  <c r="K258" i="1"/>
  <c r="G319" i="1"/>
  <c r="G425" i="1" s="1"/>
  <c r="E364" i="1"/>
  <c r="E317" i="1"/>
  <c r="K77" i="1" l="1"/>
  <c r="E319" i="1"/>
  <c r="E314" i="1"/>
  <c r="K130" i="1"/>
  <c r="K16" i="1"/>
  <c r="F346" i="1"/>
  <c r="F314" i="1"/>
  <c r="E346" i="1"/>
  <c r="D428" i="1"/>
  <c r="J427" i="1"/>
  <c r="I427" i="1"/>
  <c r="G427" i="1"/>
  <c r="N77" i="1"/>
  <c r="N16" i="1"/>
  <c r="N118" i="1"/>
  <c r="N130" i="1"/>
  <c r="N419" i="1"/>
  <c r="E421" i="1"/>
  <c r="K234" i="1"/>
  <c r="N234" i="1"/>
  <c r="E411" i="1"/>
  <c r="N411" i="1" s="1"/>
  <c r="N409" i="1"/>
  <c r="E366" i="1"/>
  <c r="N366" i="1" s="1"/>
  <c r="N364" i="1"/>
  <c r="N344" i="1"/>
  <c r="N317" i="1"/>
  <c r="H427" i="1"/>
  <c r="N346" i="1" l="1"/>
  <c r="F425" i="1"/>
  <c r="N314" i="1"/>
  <c r="E425" i="1"/>
  <c r="N319" i="1"/>
  <c r="F292" i="1" l="1"/>
  <c r="F288" i="1"/>
  <c r="F287" i="1"/>
  <c r="F289" i="1"/>
  <c r="F286" i="1"/>
  <c r="F291" i="1"/>
  <c r="E291" i="1"/>
  <c r="K291" i="1" s="1"/>
  <c r="F290" i="1"/>
  <c r="E290" i="1"/>
  <c r="K290" i="1" s="1"/>
  <c r="E292" i="1"/>
  <c r="K292" i="1" s="1"/>
  <c r="E286" i="1"/>
  <c r="K286" i="1" s="1"/>
  <c r="E288" i="1"/>
  <c r="K288" i="1" s="1"/>
  <c r="E287" i="1"/>
  <c r="K287" i="1" s="1"/>
  <c r="E289" i="1"/>
  <c r="K289" i="1" s="1"/>
  <c r="F310" i="1" l="1"/>
  <c r="F424" i="1" s="1"/>
  <c r="E310" i="1"/>
  <c r="E424" i="1" s="1"/>
  <c r="N424" i="1"/>
  <c r="D311" i="1"/>
  <c r="F311" i="1" l="1"/>
  <c r="F427" i="1"/>
  <c r="E311" i="1"/>
  <c r="E427" i="1"/>
  <c r="D427" i="1"/>
  <c r="N421" i="1" s="1"/>
  <c r="N310" i="1"/>
  <c r="N311" i="1" l="1"/>
</calcChain>
</file>

<file path=xl/sharedStrings.xml><?xml version="1.0" encoding="utf-8"?>
<sst xmlns="http://schemas.openxmlformats.org/spreadsheetml/2006/main" count="1188" uniqueCount="469">
  <si>
    <t>MUNICIPIUL SATU MARE</t>
  </si>
  <si>
    <t>DENUMIRE ACHIZITIE / OBIECTIV</t>
  </si>
  <si>
    <t>Sursa Finantare (02 Buget Local )</t>
  </si>
  <si>
    <t>Capitol bugetar</t>
  </si>
  <si>
    <t>Credite angajament 
total</t>
  </si>
  <si>
    <t>Cap.51.02 Autoritati publice si actiuni externe</t>
  </si>
  <si>
    <t>Echipamente și aplicații informatice</t>
  </si>
  <si>
    <t>02</t>
  </si>
  <si>
    <t>51/71</t>
  </si>
  <si>
    <t>Total 51/71</t>
  </si>
  <si>
    <t>Cap. 61  Ordine publică şi siguranţă naţională</t>
  </si>
  <si>
    <t>61/71</t>
  </si>
  <si>
    <t>Total 61/71</t>
  </si>
  <si>
    <t>Cap. 65.02 " Invatamant "</t>
  </si>
  <si>
    <t>65/71</t>
  </si>
  <si>
    <t>PT Reabilitare clădire internat situată pe strada Ceahlăului nr.1(liceul cu program sportiv)</t>
  </si>
  <si>
    <t>TOTAL 65/71</t>
  </si>
  <si>
    <t>Cap. 66.02 "Sanatate"</t>
  </si>
  <si>
    <t>Cap 67.02 "Cultura , recreere si religie</t>
  </si>
  <si>
    <t>66/71</t>
  </si>
  <si>
    <t>67/71</t>
  </si>
  <si>
    <t>SF Complex sportiv</t>
  </si>
  <si>
    <t>SF Pista de biciclete pe coronamentul digului mal drept al râului Someș de la stația de epurare până la limita administrativă a Municipilui Satu Mare spre comuna Dara</t>
  </si>
  <si>
    <t>SF Reabilitarea fațadei clădirii Filarmonicii "Dinu Lipatti" din municipiul Satu Mare</t>
  </si>
  <si>
    <t>SF Reabilitarea Grădinii Romei</t>
  </si>
  <si>
    <t>SF Uzina de joaca, Amenajare spatii de recreere si petrecerea timpului liber</t>
  </si>
  <si>
    <t>PT Reabilitarea fațadei clădirii Filarmonicii "Dinu Lipatti" din municipiul Satu Mare</t>
  </si>
  <si>
    <t>PT Reabilitarea Grădinii Romei</t>
  </si>
  <si>
    <t>Total 67/71</t>
  </si>
  <si>
    <t>Cap.68.02 "Asigurari si asistenta sociala"</t>
  </si>
  <si>
    <t>68/71</t>
  </si>
  <si>
    <t>PT Regenerarea fizică şi socială a comunităţii marginalizate din zona Turnul Pompierilor - Regenerarea fizică a zonei Turnul Pompierilor prin activități care vizează dezvoltarea comunitară și siguranța publică</t>
  </si>
  <si>
    <t>TOTAL 68/71</t>
  </si>
  <si>
    <t>Cap. 70.02 "Locuinte, servicii si dezvoltare publica'</t>
  </si>
  <si>
    <t>70/71</t>
  </si>
  <si>
    <t>PT Extinderea iluminatului public in parcarile din cartierele Micro 17, Carpati 1, Carpati 2</t>
  </si>
  <si>
    <t>PT Parcare etajată str.Kogălniceanu</t>
  </si>
  <si>
    <t>Extindere iluminat public pe str. Aurel Vlaicu</t>
  </si>
  <si>
    <t>Asistenţă tehnică din partea proiectantului pentru Extindere iluminat public pe str. Aurel Vlaicu</t>
  </si>
  <si>
    <t>Achiziţie balustradă de protecţie zona Burdea-Soarelui - cu montaj</t>
  </si>
  <si>
    <t>TOTAL 70/71</t>
  </si>
  <si>
    <t>Cap 84.02 "Transporturi"</t>
  </si>
  <si>
    <t>Modernizări străzi de pământ în municipiul Satu Mare - strada Depozitelor</t>
  </si>
  <si>
    <t>84/71</t>
  </si>
  <si>
    <t>Modernizare pasaje pietonale care fac legătura între centru nou și digul de pe malul drept al râului Someș</t>
  </si>
  <si>
    <t xml:space="preserve">Modernizare strada Grădinarilor </t>
  </si>
  <si>
    <t>Pod peste râul Someș - Amplasament str. Ștrandului</t>
  </si>
  <si>
    <t>SF Modernizarea strada Dara</t>
  </si>
  <si>
    <t>SF Modernizare strada Toamnei</t>
  </si>
  <si>
    <t>SF Modernizare strada Alexandru Odobescu</t>
  </si>
  <si>
    <t>SF Modernizare strada Tiberiu Brediceanu</t>
  </si>
  <si>
    <t>SF Modernizare strada Ion PopDan</t>
  </si>
  <si>
    <t>PT Modernizare pasaje pietonale care fac legătura între centru nou și digul de pe malul drept al râului Someș</t>
  </si>
  <si>
    <t>PT Pod peste râul Someș - Amplasament str. Ștrandului</t>
  </si>
  <si>
    <t>Servicii de dirigenţie de şantier pentru "Modernizare Drum Carei"</t>
  </si>
  <si>
    <t>Servicii de dirigenţie de şantier pentru MODERNIZARE STRADA GRĂDINARILOR</t>
  </si>
  <si>
    <t>Asistenţă tehnică din partea proiectantului pentru Pod peste râul Someș - Amplasament str. Ștrandului</t>
  </si>
  <si>
    <t xml:space="preserve">Asistenţă tehnică din partea proiectantului pentru Modernizare strada Grădinarilor </t>
  </si>
  <si>
    <t>Servicii de supervizare lucrari pentru Pod peste râul Someş - amplasament str. Ştrandului</t>
  </si>
  <si>
    <t>Modernizare parcari in cvartalul delimitat de strazile Uzinei si Independentei si baza sportiva M.I.U.</t>
  </si>
  <si>
    <t>Modernizare parcari aferente blocurilor nr. 2, 4, 6, 8 de pe strada Ostrovului</t>
  </si>
  <si>
    <t xml:space="preserve">Modernizare parcari in cvartalul din spatele blocurilor 14, 17, 18, de pe strada ostrovului </t>
  </si>
  <si>
    <t>Modernizare parcari in cvartatul delimitat de str. Lucian Blaga- Dorna- Ganea - Codrului</t>
  </si>
  <si>
    <t>Modernizare parcari in cvartatul delimitat de str. Ganea - Codrului - Cibinului - Dorna</t>
  </si>
  <si>
    <t>Modernizare parcari in cvartatul delimitat de str. Lucian Blaga - Dorna - Ganea - Ambudului</t>
  </si>
  <si>
    <t>Modernizare parcari in cvartatul delimitat de str. Ganea - Ambudului - Fantanele - Alecu Russo</t>
  </si>
  <si>
    <t>Servicii de dirigenţie de şantier pentru Modernizare parcari in cvartalul delimitat de strazile Uzinei si Independentei si baza sportiva M.I.U.</t>
  </si>
  <si>
    <t>Servicii de dirigenţie de şantier pentru Modernizare parcari aferente blocurilor nr. 2, 4, 6, 8 de pe strada Ostrovului</t>
  </si>
  <si>
    <t xml:space="preserve">Servicii de dirigenţie de şantier pentru Modernizare parcari in cvartalul din spatele blocurilor 14, 17, 18, de pe strada ostrovului </t>
  </si>
  <si>
    <t>Servicii de dirigenţie de şantier pentru Modernizare parcari in cvartatul delimitat de str. Lucian Blaga- Dorna- Ganea - Codrului</t>
  </si>
  <si>
    <t>Servicii de dirigenţie de şantier pentru Modernizare parcari in cvartatul delimitat de str. Ganea - Codrului - Cibinului - Dorna</t>
  </si>
  <si>
    <t>Servicii de dirigenţie de şantier pentru Modernizare parcari in cvartatul delimitat de str. Lucian Blaga - Dorna - Ganea - Ambudului</t>
  </si>
  <si>
    <t>Servicii de dirigenţie de şantier pentru Modernizare parcari in cvartatul delimitat de str. Ganea - Ambudului - Fantanele - Alecu Russo</t>
  </si>
  <si>
    <t>Asistenţă tehnică din partea proiectantului pentru Modernizare parcari in cvartalul delimitat de strazile Uzinei si Independentei si baza sportiva M.I.U.</t>
  </si>
  <si>
    <t>Asistenţă tehnică din partea proiectantului pentru Modernizare parcari aferente blocurilor nr. 2, 4, 6, 8 de pe strada Ostrovului</t>
  </si>
  <si>
    <t xml:space="preserve">Asistenţă tehnică din partea proiectantului pentru Modernizare parcari in cvartalul din spatele blocurilor 14, 17, 18, de pe strada ostrovului </t>
  </si>
  <si>
    <t>Asistenţă tehnică din partea proiectantului pentru Modernizare parcari in cvartatul delimitat de str. Lucian Blaga- Dorna- Ganea - Codrului</t>
  </si>
  <si>
    <t>Asistenţă tehnică din partea proiectantului pentru Modernizare parcari in cvartatul delimitat de str. Ganea - Codrului - Cibinului - Dorna</t>
  </si>
  <si>
    <t>Asistenţă tehnică din partea proiectantului pentru Modernizare parcari in cvartatul delimitat de str. Lucian Blaga - Dorna - Ganea - Ambudului</t>
  </si>
  <si>
    <t>Asistenţă tehnică din partea proiectantului pentru Modernizare parcari in cvartatul delimitat de str. Ganea - Ambudului - Fantanele - Alecu Russo</t>
  </si>
  <si>
    <t>TOTAL 84/71</t>
  </si>
  <si>
    <t xml:space="preserve">Transferuri de capital </t>
  </si>
  <si>
    <t>Cap. 51.02 " Autoritati publice si actiuni externe"</t>
  </si>
  <si>
    <t>51/58</t>
  </si>
  <si>
    <t>TOTAL 51/58 - investitii</t>
  </si>
  <si>
    <t xml:space="preserve"> Total - 51/58 - cheltuieli curente </t>
  </si>
  <si>
    <t>Total 51/58</t>
  </si>
  <si>
    <t>Cap. 61.02  ”Ordine publică şi siguranţă naţională”</t>
  </si>
  <si>
    <t>61/58</t>
  </si>
  <si>
    <t>TOTAL 61/58 - investitii</t>
  </si>
  <si>
    <t xml:space="preserve"> Total - 61/58 - cheltuieli curente </t>
  </si>
  <si>
    <t>Total 61/58</t>
  </si>
  <si>
    <t>Modernizare infrastructură educațională Grădinița nr.7</t>
  </si>
  <si>
    <t>65/58</t>
  </si>
  <si>
    <t>Modernizare infrastructură educațională Grădinița nr.29 și Creșa Punguța cu doi bani</t>
  </si>
  <si>
    <t>Servicii de dirigenţie de şantier pentru Modernizare infrastructură educațională Grădinița nr.7</t>
  </si>
  <si>
    <t>Servicii de dirigenţie de şantier pentru Modernizare infrastructură educațională Grădinița nr.29 și Creșa Punguța cu doi bani</t>
  </si>
  <si>
    <t>Asistenţă tehnică din partea proiectantului pentru Modernizare infrastructură educațională Grădinița nr.7</t>
  </si>
  <si>
    <t>Asistenţă tehnică din partea proiectantului pentru Modernizare infrastructură educațională Grădinița nr.29 și Creșa Punguța cu doi bani</t>
  </si>
  <si>
    <t>Modernizare infrastructură educațională Liceul Tehnologic ”Constantin Brâncuși”</t>
  </si>
  <si>
    <t>Servicii de dirigenţie de şantier pentru Modernizare infrastructură educațională Liceul Tehnologic ”Constantin Brâncuși”</t>
  </si>
  <si>
    <t>Asistenţă tehnică din partea proiectantului pentru Modernizare infrastructură educațională Liceul Tehnologic ”Constantin Brâncuși”</t>
  </si>
  <si>
    <t>TOTAL 65/58 - investitii</t>
  </si>
  <si>
    <t xml:space="preserve"> Total - 65/58 - cheltuieli curente </t>
  </si>
  <si>
    <t>Total Cap. 65 - FEN</t>
  </si>
  <si>
    <t>Cap. 67 Cultură, recreere şi religie</t>
  </si>
  <si>
    <t>67/58</t>
  </si>
  <si>
    <t>Transformarea zonei degradate Cubic în zona de petrecere a timpului liber pentru comunitate</t>
  </si>
  <si>
    <t>Servicii de dirigenţie de şantier pentru Transformarea zonei degradate Cubic în zona de petrecere a timpului liber pentru comunitate</t>
  </si>
  <si>
    <t>Asistenţă tehnică din partea proiectantului pentru Transformarea zonei degradate Cubic în zona de petrecere a timpului liber pentru comunitate</t>
  </si>
  <si>
    <t>Amenajare pistă de biciclete pe strada Botizului - Pod Golescu</t>
  </si>
  <si>
    <t>PT Amenajare pistă de biciclete pe strada Botizului - Pod Golescu</t>
  </si>
  <si>
    <t>Servicii de dirigenţie de şantier pentru Amenajare pistă de biciclete pe strada Botizului - Pod Golescu</t>
  </si>
  <si>
    <t xml:space="preserve">Asistenţă tehnică din partea proiectantului pentru Amenajare pistă de biciclete pe strada Botizului - Pod Golescu </t>
  </si>
  <si>
    <t>PT Amenajarea şi construirea de piste de biciclete ȋn municipiu (Traseu 1: B-dul Lucian Blaga - str. Păulești - Dig, str. G. Alexandrescu - P-ța Soarelui - Dig; Traseu 2 : B-dul Cloșca (plecare str. Magnoliei) - Drumul Careiului, precum și realizarea a 4 sisteme de închiriat biciclete</t>
  </si>
  <si>
    <t>PT Amenajarea şi construirea de piste de biciclete ȋn municipiu (Traseul 1: Str. Gh.Barițiu(punct de plecare colț cu str.Ady Endre), str.Rodnei, str.Fabricii, str.Odoreului; Traseu 2: str Gh.Barițiu(punct de plecare colț cu str.Ady Endre), str.Lăcrămioarei, str.Porumbeilor, str.Liviu Rebreanu, str.Panseluței, p-ța Titulescu, str.I.Maniu, Centru; Traseu 3:(punct de plecare str.Panseluției) str.L.Rebreanu, str.Mileniului, str.Horea, Centru Vechi), precum și realizarea a 6 sisteme de închiriat biciclete</t>
  </si>
  <si>
    <t>PT Amenajarea şi construirea de piste de biciclete ȋn municipiu Traseu 1: (punct de plecare str.Lazarului), str.Trandafirilor, str.Avram Iancu, str.Iuliu Hosu, b-dul.Vasile Lucaciu, str.1 decembrie 1918, Centru Vechi; Traseu 2: (punct de plecare str Mileniului), str.G.Coșbuc, b-dul Vasile Lucaciu, precum și realizarea unui sistem de închiriere de biciclete</t>
  </si>
  <si>
    <t xml:space="preserve">TOTAL 67/58 - investitii </t>
  </si>
  <si>
    <t>Total 67/58 - cheltuieli curente</t>
  </si>
  <si>
    <t>Total Cap 67 - proiecte FEN</t>
  </si>
  <si>
    <t>Cap 68 Asigurări şi Asistenţă socială</t>
  </si>
  <si>
    <t>68/58</t>
  </si>
  <si>
    <t>Regenerare fizică a zonei Ostrovului</t>
  </si>
  <si>
    <t>Servicii de dirigenţie de şantier pentru proiectul Regenerare fizică a zonei Ostrovului</t>
  </si>
  <si>
    <t>Echipamente IT, birotică și multimedia pentru proiectul Regenerare fizică a zonei Ostrovului</t>
  </si>
  <si>
    <t>Aparatură electrocasnică pentru proiectul Regenerare fizică a zonei Ostrovului</t>
  </si>
  <si>
    <t>Mobilier pentru proiectul Regenerare fizică a zonei Ostrovului</t>
  </si>
  <si>
    <t>Echipamnete de gimnastică și recuperare medicală pentru proiectul Regenerare fizică a zonei Ostrovului</t>
  </si>
  <si>
    <t>Instrumente muzicale pentru proiectul Regenerare fizică a zonei Ostrovului</t>
  </si>
  <si>
    <t xml:space="preserve">TOTAL 68/58 - investitii </t>
  </si>
  <si>
    <t>Total 68/58 - cheltuieli curente</t>
  </si>
  <si>
    <t>Total Cap 68 - proiecte FEN</t>
  </si>
  <si>
    <t>Cap. 70  Locuinţe, servicii şi dezvoltare publică</t>
  </si>
  <si>
    <t>Reabilitare clădiri rezidențiale Satu Mare 1</t>
  </si>
  <si>
    <t>70/58</t>
  </si>
  <si>
    <t>Reabilitare clădiri rezidențiale Satu Mare 2</t>
  </si>
  <si>
    <t>Reabilitare clădiri rezidențiale Satu Mare 4</t>
  </si>
  <si>
    <t>Reabilitare clădiri rezidențiale Satu Mare 5</t>
  </si>
  <si>
    <t>Reabilitare clădiri rezidențiale Satu Mare 7</t>
  </si>
  <si>
    <t>Modernizarea și extinderea traseului pietonal și velo Centrul Nou din municipiul Satu Mare - Componenta 1  Modernizarea și extinderea traseului pietonal și velo Centrul Nou din municipiul Satu Mare</t>
  </si>
  <si>
    <t>Servicii de dirigenţie de şantier pentru Reabilitare clădiri rezidențiale Satu Mare 1</t>
  </si>
  <si>
    <t>Servicii de dirigenţie de şantier pentru Reabilitare clădiri rezidențiale Satu Mare 2</t>
  </si>
  <si>
    <t>Servicii de dirigenţie de şantier pentru Reabilitare clădiri rezidențiale Satu Mare 4</t>
  </si>
  <si>
    <t>Servicii de dirigenţie de şantier pentru Reabilitare clădiri rezidențiale Satu Mare 5</t>
  </si>
  <si>
    <t xml:space="preserve">Servicii de dirigenţie de şantier pentru  Modernizarea și extinderea traseului pietonal și velo Centrul Nou din municipiul Satu Mare - Componenta 1  Modernizarea și extinderea traseului pietonal și velo Centrul Nou din municipiul Satu Mare </t>
  </si>
  <si>
    <t>Asistenţă tehnică din partea proiectantului pentru  Modernizarea și extinderea traseului pietonal și velo Centrul Nou din municipiul Satu Mare  - Componenta 1  Modernizarea și extinderea traseului pietonal și velo Centrul Nou din municipiul Satu Mare</t>
  </si>
  <si>
    <t>Modernizarea și extinderea traseului pietonal și velo Centrul Vechi din municipiul Satu Mare</t>
  </si>
  <si>
    <t>PT Modernizarea și extinderea traseului pietonal și velo Centrul Vechi din municipiul Satu Mare</t>
  </si>
  <si>
    <t>Servicii de dirigenţie de şantier pentru Modernizarea și extinderea traseului pietonal și velo Centrul Vechi din municipiul Satu Mare</t>
  </si>
  <si>
    <t>Asistenţă tehnică din partea proiectantului pentru Modernizarea și extinderea traseului pietonal și velo Centrul Vechi din municipiul Satu Mare</t>
  </si>
  <si>
    <t>Servicii de dirigenţie de şantier pentru Reabilitare clădiri rezidențiale Satu Mare 7</t>
  </si>
  <si>
    <t>Asistenţă tehnică din partea proiectantului pentru Reabilitare clădiri rezidențiale Satu Mare 1</t>
  </si>
  <si>
    <t>Asistenţă tehnică din partea proiectantului pentru Reabilitare clădiri rezidențiale Satu Mare 2</t>
  </si>
  <si>
    <t>Asistenţă tehnică din partea proiectantului pentru Reabilitare clădiri rezidențiale Satu Mare 4</t>
  </si>
  <si>
    <t>Asistenţă tehnică din partea proiectantului pentru Reabilitare clădiri rezidențiale Satu Mare 5</t>
  </si>
  <si>
    <t>Asistenţă tehnică din partea proiectantului pentru Reabilitare clădiri rezidențiale Satu Mare 7</t>
  </si>
  <si>
    <t>TOTAL 70/58  - investitii</t>
  </si>
  <si>
    <t>Total 70/58 - cheltuieli curente</t>
  </si>
  <si>
    <t>Total general  70/58</t>
  </si>
  <si>
    <t>Cap. 84 Transporturi</t>
  </si>
  <si>
    <t>84/58</t>
  </si>
  <si>
    <t>Modernizarea și extinderea traseului pietonal și velo Centrul Nou din municipiul Satu Mare - Componenta 2 Pasarela pietonală și velo peste râul Someș în municipiul Satu Mare</t>
  </si>
  <si>
    <t>PT  Modernizarea și extinderea traseului pietonal și velo Centrul Nou din municipiul Satu Mareu - Componenta 2 Pasarela pietonală și velo peste râul Someș în municipiul Satu Mare</t>
  </si>
  <si>
    <t>Servicii de dirigenţie de şantier pentru  Modernizarea și extinderea traseului pietonal și velo Centrul Nou din municipiul Satu Mare - Componenta 2 Pasarela pietonală și velo peste râul Someș în municipiul Satu Mare</t>
  </si>
  <si>
    <t>Asistenţă tehnică din partea proiectantului pentru  Modernizarea și extinderea traseului pietonal și velo Centrul Nou din municipiul Satu Mare - Componenta 2 Pasarela pietonală și velo peste râul Someș în municipiul Satu Mare</t>
  </si>
  <si>
    <t xml:space="preserve">TOTAL 84/58 - investitii </t>
  </si>
  <si>
    <t>Total 84/58 - cheltuieli curente</t>
  </si>
  <si>
    <t>Total Cap 84 - proiecte FEN</t>
  </si>
  <si>
    <t>dezvoltare</t>
  </si>
  <si>
    <t>dif</t>
  </si>
  <si>
    <t>Transferuri de capital - Cap. 66.02 " Sanatate"</t>
  </si>
  <si>
    <t>transferuri</t>
  </si>
  <si>
    <t>proiecte 58</t>
  </si>
  <si>
    <t>Total general cheltuieli de capital</t>
  </si>
  <si>
    <t>Anexa 2</t>
  </si>
  <si>
    <t>Total general proiecte FEN 
( cheltuieli curente + cheltuieli de capital)</t>
  </si>
  <si>
    <t>Total transferuri de capital</t>
  </si>
  <si>
    <t>investitii</t>
  </si>
  <si>
    <t>curente</t>
  </si>
  <si>
    <t>PRIMAR</t>
  </si>
  <si>
    <t>DIRECTOR EXECUTIV</t>
  </si>
  <si>
    <t xml:space="preserve">SEF SERVICIU </t>
  </si>
  <si>
    <t>SEF SERVICIU</t>
  </si>
  <si>
    <t>ec.Lucia Ursu</t>
  </si>
  <si>
    <t>ec.Terezia Borbei</t>
  </si>
  <si>
    <t>PROGRAM 2023</t>
  </si>
  <si>
    <t>SF Elaborare PUZ zona I</t>
  </si>
  <si>
    <t>03</t>
  </si>
  <si>
    <t>70/59</t>
  </si>
  <si>
    <t>Stații de lucru</t>
  </si>
  <si>
    <t>Servicii de dirigenţie de şantier pentru Stații de reîncărcare pentru vehicule electrice și electrice - hibrid plug-in, Satu Mare</t>
  </si>
  <si>
    <t>Asistenţă tehnică din partea proiectantului pentru Stații de reîncărcare pentru vehicule electrice și electrice - hibrid plug-in, Satu Mare</t>
  </si>
  <si>
    <t>Stații de reîncărcare pentru vehicule electrice și electrice - hibrid plug-in, Satu Mare</t>
  </si>
  <si>
    <t>Reabilitarea clădirii unităţii de învăţământ situată pe strada Wolfenbuttel nr. 6-8</t>
  </si>
  <si>
    <t>Servicii de dirigenţie de şantier pentru Reabilitarea clădirii unităţii de învăţământ situată pe strada Wolfenbuttel nr. 6-8</t>
  </si>
  <si>
    <t>Asistenţă tehnică din partea proiectantului pentru Reabilitarea clădirii unităţii de învăţământ situată pe strada Wolfenbuttel nr. 6-8</t>
  </si>
  <si>
    <t>Mobilier Urban</t>
  </si>
  <si>
    <t>PT Sistem de închiriere de biciclete</t>
  </si>
  <si>
    <t>Alimentare cont IID</t>
  </si>
  <si>
    <t>SF Extinderea iluminatului public în cvartalul delimitat de str.Oituz, str. Prahovei și Aleea Milcov</t>
  </si>
  <si>
    <t>PT Transformarea zonei degradate malurile Someșului între cele 2 poduri în zonă de petrecere a timpului liber pentru comunitate</t>
  </si>
  <si>
    <t>Transformarea zonei degradate malurile Someșului între cele 2 poduri în zonă de petrecere a timpului liber pentru comunitate</t>
  </si>
  <si>
    <t>Servicii de dirigenţie de şantier pentru Transformarea zonei degradate malurile Someșului între cele 2 poduri în zonă de petrecere a timpului liber pentru comunitate</t>
  </si>
  <si>
    <t xml:space="preserve">Proiecte cu finanțare din fonduri externe nerambursabile aferente cadrului financiar 2014-2020, ( investitii)  </t>
  </si>
  <si>
    <t>PT Ensuring public safety - supraveghere video</t>
  </si>
  <si>
    <t>Dotari de specialitate la proiectul ”Ensuring public safety - supraveghere video”</t>
  </si>
  <si>
    <t>Asistenţă tehnică din partea proiectantului pentru Regenerare fizică a zonei Ostrovului</t>
  </si>
  <si>
    <t>SF Extinderea iluminatului public în parcările adiacente zonelor Aleea Timișului, nr.4, bloc 27 și b-dul Cloșca nr.1, bloc 17</t>
  </si>
  <si>
    <t>TOTAL SECTIUNEA DE DEZVOLTARE , din care:</t>
  </si>
  <si>
    <t>Cap. 51.02"Autoritati publice si actiuni externe"</t>
  </si>
  <si>
    <t>Cap. 61.02 "Ordine publice si siguranta nationala"</t>
  </si>
  <si>
    <t>Cap. 65.02" Invatamant"</t>
  </si>
  <si>
    <t>Cap. 67.02 "Cultura, recreere religie"</t>
  </si>
  <si>
    <t>Cap. 68.02 "Asigurari si asistenta sociala"</t>
  </si>
  <si>
    <t>Cap. 84.02 "Transporturi"</t>
  </si>
  <si>
    <t>SF Întocmire PUG al municipiului Satu Mare</t>
  </si>
  <si>
    <t xml:space="preserve">PT Developing cross-border culture: Revitalised Theatres in Satu Mare and Uzhgorod </t>
  </si>
  <si>
    <t xml:space="preserve">Developing cross-border culture: Revitalised Theatres in Satu Mare and Uzhgorod </t>
  </si>
  <si>
    <t xml:space="preserve">Servicii de dirigenţie de şantier pentru Developing cross-border culture: Revitalised Theatres in Satu Mare and Uzhgorod </t>
  </si>
  <si>
    <t xml:space="preserve">Asistenţă tehnică din partea proiectantului pentru Developing cross-border culture: Revitalised Theatres in Satu Mare and Uzhgorod </t>
  </si>
  <si>
    <t xml:space="preserve">Dotări pentru Developing cross-border culture: Revitalised Theatres in Satu Mare and Uzhgorod </t>
  </si>
  <si>
    <t>PT Prelungirea străzii Diana</t>
  </si>
  <si>
    <t>Prelungirea străzii Diana</t>
  </si>
  <si>
    <t>Servicii de dirigenţie de şantier pentru Prelungirea străzii Diana</t>
  </si>
  <si>
    <t>Asistenţă tehnică din partea proiectantului pentru Prelungirea străzii Diana</t>
  </si>
  <si>
    <t>Cofinanțare Proiect regional de dezvoltare a infrastructurii de apă și apă uzată din județul Satu Mare</t>
  </si>
  <si>
    <t>SF Construire Sală Polivalentă (PUZ + SF)</t>
  </si>
  <si>
    <t xml:space="preserve">Expropriere teren pentru sala Polivalentă </t>
  </si>
  <si>
    <t>PT Extindere unitate de învăţământ prin construcţii provizorii Şcoala Gimnazială Grigore Moisil Satu Mare</t>
  </si>
  <si>
    <t>PROGRAM 2024</t>
  </si>
  <si>
    <t>Servicii generale de consultantă profesională în managementul proiectelor încheiate cu M.D.R.A.P.</t>
  </si>
  <si>
    <t>PT Construire corp clădire Școala Gimnaziala Rákóczi Ferenc - Construire clădire multifuncțională P-P+M</t>
  </si>
  <si>
    <t>Servicii de dirigenţie de şantier pentru Construire corp clădire Școala Gimnaziala Rákóczi Ferenc - Construire clădire multifuncțională P-P+M</t>
  </si>
  <si>
    <t>Asistenţă tehnică din partea proiectantului pentru Construire corp clădire Școala Gimnaziala Rákóczi Ferenc - Construire clădire multifuncțională P-P+M</t>
  </si>
  <si>
    <t>Largire b-dul L.Blaga, între str.Dorobanților și str.Căprioarei</t>
  </si>
  <si>
    <t>Asistenţă tehnică din partea proiectantului pentru Largire b-dul L.Blaga, între str.Dorobanților și str.Căprioarei</t>
  </si>
  <si>
    <t>PT Largire b-dul L.Blaga, între str.Dorobanților și str.Căprioarei</t>
  </si>
  <si>
    <t>TOTAL 66/71</t>
  </si>
  <si>
    <t>PT Certificarea performanței energetice pentru proiectul "Modernizare infrastructura educațională Gradinița nr.7"</t>
  </si>
  <si>
    <t>SF Extindere Parc Industrial Sud</t>
  </si>
  <si>
    <t>PT Certificarea performanței energetice pentru Reabilitare clădiri rezidențiale Satu Mare 2</t>
  </si>
  <si>
    <t>PT Certificarea performanței energetice pentru Reabilitare clădiri rezidențiale Satu Mare 5</t>
  </si>
  <si>
    <t>PT Certificarea performanței energetice pentru Reabilitare clădiri rezidențiale Satu Mare 7</t>
  </si>
  <si>
    <t>SF Modernizarea clădirii la Colegiul Naţional Mihai Eminescu Satu Mare</t>
  </si>
  <si>
    <t>SF Plan de Mobilitate Urbană Durabilă 2021-2031</t>
  </si>
  <si>
    <t>SF Strategie Integrată de Dezvoltare Urbană 2021-2031</t>
  </si>
  <si>
    <t>SF Amenajare parc în zona Noroieni</t>
  </si>
  <si>
    <t>SF Reabilitare bloc de locuințe sociale pe strada Ostrovului nr.2/CD</t>
  </si>
  <si>
    <t>SF Elaborare PUZ Bercu Roșu</t>
  </si>
  <si>
    <t>Actualizare DALI “Reabilitare clădire situată pe Str. Ion Vidu Nr. 51-53 (Scoala gimnazială Lucian Blaga)”</t>
  </si>
  <si>
    <t>Actualizare DALI “Reabilitare clădire situată pe Str. Mircea Eliade Nr. 3 (Scoala gimnazială Mircea Eliade)”</t>
  </si>
  <si>
    <t>DALI Reabilitare infrastructură educaţională Grădiniţa nr. 5 şi Creşa Tara minunilor</t>
  </si>
  <si>
    <t>DALI Reabilitare infrastructură educaţională Grădiniţa nr. 13</t>
  </si>
  <si>
    <t>DALI Reabilitare infrastructură educaţională Grădiniţa nr. 9 şi Creşa Albă ca Zăpada</t>
  </si>
  <si>
    <t>DALI Reabilitare infrastructură educaţională Grădiniţa 14 Mai şi Creşa Mica Sirenă</t>
  </si>
  <si>
    <t>DALI Modernizare infrastructură educatională Colegiul Tehnic Unio -Traian Vuia</t>
  </si>
  <si>
    <t>SF Regenerare ZONA URBANA MICRO 14</t>
  </si>
  <si>
    <t>SF Regenerare ZONA URBANA MICRO 15</t>
  </si>
  <si>
    <t>SF Regenerare ZONA URBANA MICRO 16</t>
  </si>
  <si>
    <t>SF Modernizare Piaţeta Turnul Pompierilor</t>
  </si>
  <si>
    <t>SF Reconversia și refuncționalizarea terenurilor degradate și neutilizate situate pe malurile Someșului</t>
  </si>
  <si>
    <t>SF Modernizare Parc Urban Vasile Lucaciu</t>
  </si>
  <si>
    <t>Actualizare DALI “Modernizarea pistei de biciclete POD GOLESCU şi construirea unui pasaj suprateran pentru pietoni şi biciclişti în intersecţia Crinul”</t>
  </si>
  <si>
    <t>SF Pasarelă pietonală şi velo intersecţia Burdea</t>
  </si>
  <si>
    <t>Achiziția de autobuze hibride de capacitate medie</t>
  </si>
  <si>
    <t>Modernizare infrastructură educațională Grădinița nr.7 - achiziție furnizare dotări produse mobilier</t>
  </si>
  <si>
    <t>Modernizare infrastructură educațională Grădinița nr.7 - dotări conexe: amenajare loc joacă, dotări foișor</t>
  </si>
  <si>
    <t>Modernizare infrastructură educațională Grădinița nr.7 - achiziție furnizare de Echipamente IT</t>
  </si>
  <si>
    <t>Modernizare infrastructură educațională Grădinița nr.7 - achiziție furnizare de produse electrocasnice</t>
  </si>
  <si>
    <t>Achiziția de autobuze hibride de capacitate mare</t>
  </si>
  <si>
    <t>DALI Reabilitare termică la blocurile de locuinţe str.Păulești, nr.3, bl.6</t>
  </si>
  <si>
    <t>DALI Reabilitare termică la blocurile de locuinţe str.Codrului CC3 - CC5</t>
  </si>
  <si>
    <t>DALI Reabilitare termică la blocurile de locuinţe b-dul Transilvania Bl.2</t>
  </si>
  <si>
    <t>DALI Reabilitare termică la blocurile de locuinţe str.Astronauților A1</t>
  </si>
  <si>
    <t>DALI Reabilitare termică la blocurile de locuinţe I.C. Brătianu, nr.5</t>
  </si>
  <si>
    <t>DALI Reabilitare termică la blocurile de locuinţe str.Proiectantului S1</t>
  </si>
  <si>
    <t>DALI Reabilitare termică la blocurile de locuinţe str.Proiectantului S5</t>
  </si>
  <si>
    <t>DALI Reabilitare fațadă și acoperiș a clădirii situate pe strada Horea nr.6</t>
  </si>
  <si>
    <t>SF Transformare centrală termică situată pe b-dul Muncii, nr.44 în sală sport multifuncțională</t>
  </si>
  <si>
    <t>SF Pista de biciclete pe coronamentul digului mal drept al râului Someș din dreptul străzii Fântânii spre comuna Odoreu</t>
  </si>
  <si>
    <t>Studiu de coexistență pentru obiectivul de investiții ”Amenajare pistă de biciclete pe strada Botizului - Pod Golescu</t>
  </si>
  <si>
    <t>Eliberarea amplasamentului pentru realizarea condițiilor de coexistență – proiectare și execuție
"Amenajare pistă de biciclete pe strada Botizului  - Pod Golescu"</t>
  </si>
  <si>
    <t>Dotări în cadrul proiectului - Modernizare Infrastructură Educaţională Liceul Tehnologic „Constantin Brâncuşi”</t>
  </si>
  <si>
    <t>Extinderea iluminatului public in parcarile din cartierele Micro 17, Carpati 1, Carpati 2</t>
  </si>
  <si>
    <t>Asistenţă tehnică din partea proiectantului pentru Extinderea iluminatului public in parcarile din cartierele Micro 17, Carpati 1, Carpati 2</t>
  </si>
  <si>
    <t>DALI Reabilitare structură educațională strada Crișan nr.1</t>
  </si>
  <si>
    <t>SF Regenerare ZONA URBANA SOLIDARITĂȚII</t>
  </si>
  <si>
    <t>SF Dezvoltarea infrastructurii de transport integrat și de mediu -Staţie intermodală Bdul. Lucian Blaga- Str. Vulturului/Str. Crângului</t>
  </si>
  <si>
    <t>SF Dezvoltarea infrastructurii de transport integrat și de mediu - Staţie intermodală Drumul Careiului- Str. Oituz</t>
  </si>
  <si>
    <t>SF Dezvoltarea infrastructurii de transport integrat și de mediu - Centru de comandă şi Monitorizare al traficului rutier Str. Petuniei</t>
  </si>
  <si>
    <t>SF Dezvoltarea infrastructurii de transport integrat și de mediu - Extinderea sistemului de management al traficului pentru transport public, achiziţia de autobuse ecologice și înființarea și modernizarea stațiilor de autobus SMART în Municipiul Satu Mare</t>
  </si>
  <si>
    <t>SF Dezvoltarea infrastructurii de transport integrat și de mediu - Sistem de monitorizare al traficului rutier în municipiul Satu Mare</t>
  </si>
  <si>
    <t>SF Centru multifuncțional de servicii publice strada Porumbeilor nr.2</t>
  </si>
  <si>
    <t>Construire corp clădire Școala Gimnaziala Rákóczi Ferenc - Construire clădire multifuncțională P-P+M</t>
  </si>
  <si>
    <t>Achiziție toalete automatizate</t>
  </si>
  <si>
    <t>Dezvoltarea infrastructurii de transport public în municipiul Satu Mare – Crearea unui sistem de management al traficului inclusiv sistem monitorizare video</t>
  </si>
  <si>
    <t>SF Actualizare Registrul local al spațiilor verzi</t>
  </si>
  <si>
    <t>Modernizare infrastructura educațională Gradinița nr. 29 și Creșa Punguța cu Doi Bani  - achiziție furnizare de Echipament IT</t>
  </si>
  <si>
    <t>Extindere rețea electrică de distribuție în municipiul Satu Mare, strada Aurel Vlaicu,  nr.94, nr.96 și nr.98</t>
  </si>
  <si>
    <t>SF Expertiza tehnică la Casa Meșteșugarilor</t>
  </si>
  <si>
    <t>SF Studiu de opotunitate digitalizare parcări Municipiul Satu Mare</t>
  </si>
  <si>
    <t>PT Extindere rețele alimentare cu apă și canalizare menajeră în Municipiul Satu Mare, zona Bercu Roșu</t>
  </si>
  <si>
    <t>SF Modernizare strada Câmpului</t>
  </si>
  <si>
    <t>SF Modernizare strada Stupilor</t>
  </si>
  <si>
    <t xml:space="preserve">SF Modernizarea stăzilor Iza și Lebedei </t>
  </si>
  <si>
    <t>Kereskényi Gábor</t>
  </si>
  <si>
    <t>Szücs Zsigmond</t>
  </si>
  <si>
    <t xml:space="preserve">SF Reabilitare conductă de aducțiune apă </t>
  </si>
  <si>
    <t>SF Bazin de retenție ape pluviale ”SP Fabricii”</t>
  </si>
  <si>
    <t xml:space="preserve">SF Reabilitare colector de canalizare </t>
  </si>
  <si>
    <t>SF Modernizare rețea de apă de înaltă presiune în Cartierul ”Micro 16”</t>
  </si>
  <si>
    <t>SF Bazin de retenție ape pluviale ”SP Vulturului”</t>
  </si>
  <si>
    <t xml:space="preserve">SF Modernizare străzi în municipiul Satu Mare Lot 1 </t>
  </si>
  <si>
    <t>SF Modernizare străzi în municipiul Satu Mare Lot 2</t>
  </si>
  <si>
    <t>SF Realizarea documentatiei tehnico-economice pentru accesarea de fonduri nerambursabile pentru „Creșterea eficienței energetice și a gestionării inteligente a energiei în infrastructura de iluminat public în municipiul Satu Mare, zona de Nord – Est, jud. Satu Mare”</t>
  </si>
  <si>
    <t>SF Servicii de consultanță de specialitate pentru accesarea de fonduri nerambursabile și managementul contractului de finanțare și al proiectului pentru „Creșterea eficienței energetice și a gestionării Inteligente a energiei în infrastructura de iluminat public în municipiul Satu Mare, zona de Nord-Est, jud. Satu Mare”</t>
  </si>
  <si>
    <t>Prelungirea străzii Sălciilor</t>
  </si>
  <si>
    <t>PT Prelungirea străzii Sălciilor</t>
  </si>
  <si>
    <t xml:space="preserve">Servicii de dirigenţie de şantier pentru  Prelungirea străzii Sălciilor </t>
  </si>
  <si>
    <t>Asistenţă tehnică din partea proiectantului pentruPrelungirea străzii Sălciilor</t>
  </si>
  <si>
    <t>SF Muzeul industrializării forțate din Satu Mare</t>
  </si>
  <si>
    <t>SF Studiu privind Componenta C11: Turism și Cultură din cadrul Planului Național de Redresare și Reziliență al României, Pilon IV. Coeziunea socială și teritorială</t>
  </si>
  <si>
    <t>Servicii de dirigenţie de şantier pentru Modernizări străzi de pămȃnt în municipiul Satu-Mare – Strada Depozitelor</t>
  </si>
  <si>
    <t>Parcare etajată str.Kogălniceanu</t>
  </si>
  <si>
    <t xml:space="preserve">PT Reabilitare conductă de aducțiune apă </t>
  </si>
  <si>
    <t>PT Bazin de retenție ape pluviale ”SP Fabricii”</t>
  </si>
  <si>
    <t xml:space="preserve">PT Reabilitare colector de canalizare </t>
  </si>
  <si>
    <t>PT Modernizare rețea de apă de înaltă presiune în Cartierul ”Micro 16”</t>
  </si>
  <si>
    <t>PT Bazin de retenție ape pluviale ”SP Vulturului”</t>
  </si>
  <si>
    <t>SF Scară exterioară la GPP 14 Mai Satu Mare, clădirea de pe str.Botizului</t>
  </si>
  <si>
    <t>Sistem restricționare acces auto cu montaj</t>
  </si>
  <si>
    <t>Regenerare fizică a zonei Ostrovului - întăbulare clădire</t>
  </si>
  <si>
    <t>Certificarea performanței energetice pentru proiectul "Regenerare fizică a zonei Ostrovului"</t>
  </si>
  <si>
    <t>SF Elaborare Plan Urbanistic Zonal Centru Vechi - P-ța Libertății, Municipiul Satu Mare</t>
  </si>
  <si>
    <t>Lista creditelor de angajament și Programul multianual de investiții pe anii 2023, 2024, 2025 și 2026 aferentă obiectivelor de investiţii aprobate în 
Secţiunea de dezvoltare a bugetului local finanţate din surse proprii şi din fonduri externe nearambursabile 2022</t>
  </si>
  <si>
    <t>Credite bugetare 2022</t>
  </si>
  <si>
    <t>PROGRAM 2025</t>
  </si>
  <si>
    <t>PROGRAM    2026</t>
  </si>
  <si>
    <t>2022</t>
  </si>
  <si>
    <t>Credite angajament pe anul 2022</t>
  </si>
  <si>
    <t>Software supraveghere video profesional (actualizare software existent)</t>
  </si>
  <si>
    <t>Stație de lucru prelucrare video</t>
  </si>
  <si>
    <t>Multifuncțional de capacitate mare</t>
  </si>
  <si>
    <t>Autoturism</t>
  </si>
  <si>
    <t>Sistem rampe luminoase și sirene</t>
  </si>
  <si>
    <t>Microbus</t>
  </si>
  <si>
    <t xml:space="preserve">Actualizare SF “Amenajarea şi construirea de piste de biciclete în municipiu: Traseu 1: (punct de plecare Str. Lazarului) Str. Trandafirilor - Str. Avram Iancu - Str. Iuliu Hossu - Bd. Vasile Lucaciu - Str. 1 Decembrie 1918 - Centru Vechi; Traseu 2: (punct de plecare Str. Mileniului) Str. G. Coşbuc - Bd. V. Lucaciu”, “Amenajarea şi construirea de piste de biciclete în municipiu: Traseu 1: B-dul Lucian Blaga – str. Păulești – Dig – strada G. Alexandrescu –P-ța Soarelui – Dig; Traseu 2: B-dul Cloșca (plecare din strada Magnoliei) – Drumul Careiului”. “Amenajarea şi construirea de piste de biciclete în municipiu: Traseu 1: Str. Gh. Bariţiu (punct de plecare colţ cu Str. Ady Endre) - Str. Rodnei - Str. Fabricii - Str. Odoreului;Traseu 2: Str. Gh. Bariţiu (punct de plecare colţ cu Str. Ady Endre) - Str. Lăcrimioarei - Str. Porumbeilor - Str. Liviu Rebreanu - Str. Panseluţei – P-ţa Titulescu - Str. Iuliu Maniu - Centru; Traseu 3: (punct de plecare Str. Panseluţei) Str. L. Rebreanu - Str. Mileniului - Str. Horea - Centru Vechi” Şi “Realizare de sisteme de închiriere de biciclete în municipiul Satu Mare”
</t>
  </si>
  <si>
    <t>Aplicație informatică pentru sistem integrat de gestiune financiar</t>
  </si>
  <si>
    <t>Sisteme pentru detecție și alarmare incendiu - Centrul de zi pentru vârstnici de pe strada Jiului, nr.64</t>
  </si>
  <si>
    <t>Sisteme pentru detecție și alarmare la efracție - Centrul de zi pentru vârstnici de pe strada Jiului, nr.64</t>
  </si>
  <si>
    <t>Sisteme supraveghere video - Centrul de zi pentru vârstnici de pe strada Jiului, nr.64</t>
  </si>
  <si>
    <t xml:space="preserve">Multifuncțională </t>
  </si>
  <si>
    <t>Centrală termică CSU</t>
  </si>
  <si>
    <t>Elaborare documentație tehnică pentru obținerea avizului PSI la creșa Țara Minunilor</t>
  </si>
  <si>
    <t>SF Reabilitare termică la blocurile de locuinţe str.Rândunelelor nr.6</t>
  </si>
  <si>
    <t>SF Reabilitare termică la blocurile de locuinţe str.Prahova, nr.20, bl.C5</t>
  </si>
  <si>
    <t>SF Reabilitare termică la blocurile de locuinţe str.Ghe.Lazăr, nr.1, 2, 3</t>
  </si>
  <si>
    <t>SF Reabilitare termică la blocurile de locuinţe str.Mal Stâng Someș T2</t>
  </si>
  <si>
    <t>SF Reabilitare termică la blocurile de locuinţe str.Belșugului, bl.UB14</t>
  </si>
  <si>
    <t>SF Reabilitare termică la blocurile de locuinţe b-dul Lucian Blaga CU 46, 48, 50, 52</t>
  </si>
  <si>
    <t>SF Reabilitare termică la blocurile de locuinţe str.Ady Endre, nr.34</t>
  </si>
  <si>
    <t>SF Reabilitare termică la blocurile de locuinţe str.Cerbului, nr.19</t>
  </si>
  <si>
    <t>SF Reabilitare termică la blocurile de locuinţe, str.Lalelei R1-R3</t>
  </si>
  <si>
    <t>Extinderea iluminatului public pe strada Fluturilor</t>
  </si>
  <si>
    <t>Servicii de dirigenţie de şantier pentru Extinderea iluminatului public pe strada Fluturilor</t>
  </si>
  <si>
    <t>Asistenţă tehnică din partea proiectantului pentru Extinderea iluminatului public pe strada Fluturilor</t>
  </si>
  <si>
    <t>Extinderea iluminatului public în parcările adiacente zonelor Aleea Timișului, nr.4, bloc 27 și b-dul Cloșca nr.1, bloc 17</t>
  </si>
  <si>
    <t>PT Extinderea iluminatului public în parcările adiacente zonelor Aleea Timișului, nr.4, bloc 27 și b-dul Cloșca nr.1, bloc 17</t>
  </si>
  <si>
    <t>PT Extinderea iluminatului public pe strada Fluturilor</t>
  </si>
  <si>
    <t>Servicii de dirigenţie de şantier pentru Parcare etajată str.Kogălniceanu</t>
  </si>
  <si>
    <t>Asistenţă tehnică din partea proiectantului pentru Parcare etajată str.Kogălniceanu</t>
  </si>
  <si>
    <t>Reparații capitale Pod Decebal</t>
  </si>
  <si>
    <t>PT Reparații capitale Pod Decebal</t>
  </si>
  <si>
    <t>Servicii de dirigenţie de şantier pentru Reparații capitale Pod Decebal</t>
  </si>
  <si>
    <t>Asistenţă tehnică din partea proiectantului pentru Reparații capitale Pod Decebal</t>
  </si>
  <si>
    <t>Sistem supraveghere video la Grădiniţa Dumbrava Minunată</t>
  </si>
  <si>
    <t>Echipamente de joacă la Grădinița cu program Prelungit Guliver</t>
  </si>
  <si>
    <t>Sistem de încălţire la Grădiniţa cu Program Prelungit nr. 13</t>
  </si>
  <si>
    <t xml:space="preserve">Sistem detecţie şi semnalizare la Grădiniţa cu Program Prelungit nr. 13 </t>
  </si>
  <si>
    <t>Înlocuire sistem de încălzire la Grădinţa cu Program Prelungit Voinicelul</t>
  </si>
  <si>
    <t>Foişor la Grădiniţa cu Program Prelungit Voinicelul</t>
  </si>
  <si>
    <t>Maşină de gătit la Grădiniţa cu Program Prelungit Voinicelul</t>
  </si>
  <si>
    <t>Constructie modulara provizorie – containere la Şcoala Gimnazială Grigore Moisil Satu Mare</t>
  </si>
  <si>
    <t>Flex Camere la Şcoala Gimnazială Grigore Moisil Satu Mare</t>
  </si>
  <si>
    <t>Sistem detecţie şi semnalizare, hidranţi la Liceul Teoretic German Johann Ettinger</t>
  </si>
  <si>
    <t>Instrumente muzicale la Liceul de Arte Aurel Popp</t>
  </si>
  <si>
    <t>Generator la Liceul cu Program Sportiv pentru Sala de sport Ecaterina Both</t>
  </si>
  <si>
    <t>Centrală termică şi sistem de încălzire la Grădiniţa cu Program Prelungit Draga Mea</t>
  </si>
  <si>
    <t>Centrală termică şi sistem de încălzire la Grădiniţa cu Program Prelungit Nr.6 structură Grădiniţa Castelul Fermecat</t>
  </si>
  <si>
    <t>SF Izolare termica la Grădinița cu Program Prelungit nr. 11</t>
  </si>
  <si>
    <t>SF Anvelopare cladire la Liceul Teologic Ortodox Nicolae Steinhardt</t>
  </si>
  <si>
    <t>SF Reabilitare corp cladire B si corp cladire C la Colegiul Naţional Doamana Stanca</t>
  </si>
  <si>
    <t>PT Mansardare imobil situat pe str.Constatin Brâncoveanu, nr.6</t>
  </si>
  <si>
    <t>Scară exterioară la Grădiniţa Dumbrava Minunată</t>
  </si>
  <si>
    <t xml:space="preserve">Autoutilitară </t>
  </si>
  <si>
    <t>Centrală telefonică</t>
  </si>
  <si>
    <t>Sistem alarmare în caz de incendiu</t>
  </si>
  <si>
    <t>Cazan încălzire centrală 250 KW la liceul sportiv situat pe strada Wolfenbuttel nr. 6-8</t>
  </si>
  <si>
    <t>PT Proiect sistem CCTV sistem detectie și alarmare la efracție</t>
  </si>
  <si>
    <t>PT Proiect instalație de semnalizare alarmare și alertare în caz de incendiu</t>
  </si>
  <si>
    <t>Maşină de curăţare a podelelor</t>
  </si>
  <si>
    <t>SF Extinderea iluminatului public pe strada Hermann Mihaly</t>
  </si>
  <si>
    <t>Realizarea documentatiei tehnico-economice pentru accesarea de fonduri nerambursabile pentru „Creșterea eficienței energetice și a gestionării inteligente a energiei în infrastructura de iluminat public în municipiul Satu Mare, zona de SUD, jud. Satu Mare”</t>
  </si>
  <si>
    <t xml:space="preserve">Servicii de consultanță de specialitate pentru accesarea de fonduri nerambursabile și managementul contractului de finanțare și al proiectului pentru „Creșterea eficienței energetice și a gestionării Inteligente a energiei în infrastructura de iluminat public în municipiul Satu Mare, zona de SUD, jud. Satu Mare”
</t>
  </si>
  <si>
    <t>SF Actualizare Studiu de Fezabilitate Stadion Olimpia</t>
  </si>
  <si>
    <t>SF Refuncționalizare centrală termică  situată pe strada Petuniei în sală sport multifuncțională</t>
  </si>
  <si>
    <t>SF Modernizare DJ 194 în Sătmărel</t>
  </si>
  <si>
    <t>Autoturism electric</t>
  </si>
  <si>
    <t>TOTAL CHELTUIELI CAPITAL 2022</t>
  </si>
  <si>
    <t>51/72</t>
  </si>
  <si>
    <t>Stâlp fix de restricționare acces</t>
  </si>
  <si>
    <t>Utilaj multifuncțional tip tractor</t>
  </si>
  <si>
    <t>SF PUD Construire creșă și dotare strada Iuliu Coroianu</t>
  </si>
  <si>
    <t>SF Elaborare PUZ pentru Bazin de înot didactic și de agrement strada Crișan</t>
  </si>
  <si>
    <t>Stații de lucru creșe</t>
  </si>
  <si>
    <t>Server creșe</t>
  </si>
  <si>
    <t>Dotare teren de joacă b-dul Muncii M16</t>
  </si>
  <si>
    <t>Dotare teren de joacă Aleea Milcov 1</t>
  </si>
  <si>
    <t>Dotare teren de joacă Aleea Milcov 2</t>
  </si>
  <si>
    <t>Dotare teren de joacă str. Bobocului - str. Belșugului</t>
  </si>
  <si>
    <t>Copiator Konica la Școala Gimnazială Grigore Moisil</t>
  </si>
  <si>
    <t>Masă Teqball</t>
  </si>
  <si>
    <t>Scară exterioară la Grădiniţa cu Program Prelungit 14 Mai structură str. Botizului</t>
  </si>
  <si>
    <t>PT Iluminat ornamental pentru lăcașurile de cult din Municipiul Satu Mare</t>
  </si>
  <si>
    <t>Servicii de dirigenţie de şantier pentru Iluminat ornamental pentru lăcașurile de cult din Municipiul Satu Mare</t>
  </si>
  <si>
    <t>Asistenţă tehnică din partea proiectantului pentru Iluminat ornamental pentru lăcașurile de cult din Municipiul Satu Mare</t>
  </si>
  <si>
    <t xml:space="preserve"> Iluminat ornamental pentru lăcașurile de cult din Municipiul Satu Mare</t>
  </si>
  <si>
    <t>Eficientizarea energetică a Liceului cu Program Sportiv situate pe str. Ioan Slavici nr. 54</t>
  </si>
  <si>
    <t>SF Coridor de mobilitate Strada Aurel Vlaicu</t>
  </si>
  <si>
    <t>SF Coridor de mobilitate b-dul Lucian Blaga</t>
  </si>
  <si>
    <t>SF Coridor de mobilitate Strada Botizului</t>
  </si>
  <si>
    <t xml:space="preserve">SF Coridor de mobilitate b-dul Cloșca </t>
  </si>
  <si>
    <t>DALI Reabilitare termică la blocurile de locuinţe str.Petru Bran, nr.4</t>
  </si>
  <si>
    <t>DALI Reabilitare termică la blocurile de locuinţe str.Ganea, bl.CG5</t>
  </si>
  <si>
    <t>DALI Reabilitare termică la blocurile de locuinţe b-dul Cloșca, nr.1, bl.T17</t>
  </si>
  <si>
    <t>DALI Reabilitare termică la blocurile de locuinţe drum Carei, bl.C13</t>
  </si>
  <si>
    <t>DALI Reabilitare termică la blocurile de locuinţe b-dul Muncii H32 -H34</t>
  </si>
  <si>
    <t>DALI Reabilitare termică la blocurile de locuinţe str.Marsilia, nr.18</t>
  </si>
  <si>
    <t>DALI Reabilitare termică la blocurile de locuinţe str.Dorna, CD11 - CD13</t>
  </si>
  <si>
    <t>DALI Reabilitare termică la blocurile de locuinţe str.Dorna CD8</t>
  </si>
  <si>
    <t>DALI Reabilitare termică la blocurile de locuinţe str.Dorna CD10</t>
  </si>
  <si>
    <t>Servicii de dirigenţie de şantier pentru Extinderea iluminatului public în parcările adiacente zonelor Aleea Timișului, nr.4, bloc 27 și b-dul Cloșca nr.1, bloc 17</t>
  </si>
  <si>
    <t>Asistenţă tehnică din partea proiectantului pentru Extinderea iluminatului public în parcările adiacente zonelor Aleea Timișului, nr.4, bloc 27 și b-dul Cloșca nr.1, bloc 17</t>
  </si>
  <si>
    <t>SF Schimbarea iluminatului public pe strada Ács Alajos</t>
  </si>
  <si>
    <t>SF Extinderea iluminatului public pe strada Ștefan Benea</t>
  </si>
  <si>
    <t>SF Modernizare strada Kaffka Marghit, tronson 2</t>
  </si>
  <si>
    <t>Extindere rețea electrică de distribuție în loc.Satu Mare, cartier Sătmărel, zona Ferma Sătmărel, jud.Satu Mare - restituiri sume cetățeni</t>
  </si>
  <si>
    <t>SF Extinderea iluminatului public pe strada Lazarului</t>
  </si>
  <si>
    <t>Stații radio tip emisie - recepție</t>
  </si>
  <si>
    <t xml:space="preserve">DALI Reabilitare și extindere pe verticală Corp ”B” D+P+2(parțial) </t>
  </si>
  <si>
    <t>Dotare - Dezvoltarea infrastructurii de transport public în municipiul Satu Mare – Crearea unui sistem de management al traficului inclusiv sistem monitorizare video</t>
  </si>
  <si>
    <t>Elemente decorative</t>
  </si>
  <si>
    <t>PT Extindere iluminat public în cvartalul delimitat de str.Oituz, str. Prahovei și Aleea Milcov</t>
  </si>
  <si>
    <t>Extindere iluminat public în cvartalul delimitat de str.Oituz, str. Prahovei și Aleea Milcov</t>
  </si>
  <si>
    <t>Servicii de dirigenţie de şantier pentru Extindere iluminat public în cvartalul delimitat de str.Oituz, str. Prahovei și Aleea Milcov</t>
  </si>
  <si>
    <t>Asistenţă tehnică din partea proiectantului pentru Extindere iluminat public în cvartalul delimitat de str.Oituz, str. Prahovei și Aleea Milcov</t>
  </si>
  <si>
    <t>Ansamblu de corturi industriale</t>
  </si>
  <si>
    <t>SF Extindere iluminat public pe strada Ferma Sătmărel, nr.36A - 36P</t>
  </si>
  <si>
    <t>Pista de biciclete pe coronamentul digului mal drept al râului Someș de la stația de epurare până la limita administrativă a Municipilui Satu Mare spre comuna Dara</t>
  </si>
  <si>
    <t>Servicii de dirigenţie de şantier pentru Pista de biciclete pe coronamentul digului mal drept al râului Someș de la stația de epurare până la limita administrativă a Municipilui Satu Mare spre comuna Dara</t>
  </si>
  <si>
    <t>Asistenţă tehnică din partea proiectantului pentru Pista de biciclete pe coronamentul digului mal drept al râului Someș de la stația de epurare până la limita administrativă a Municipilui Satu Mare spre comuna Dara</t>
  </si>
  <si>
    <t>Asistenţă tehnică din partea proiectantului pentru Transformarea zonei degradate malurile Someșului între cele 2 poduri în zonă de petrecere a timpului liber pentru comunitate</t>
  </si>
  <si>
    <t>Centrală termică și coș de fum la Școala Gimnazială Octavian Goga pentru structură Școala Gimnazială Sătmărel</t>
  </si>
  <si>
    <t>Chit de filtrarea aerului de bacterii și viruși în cadrul proiectului ”Consolidarea capacității unității de învățământ Școala Gimnazială Octavian Goga”  SMIS 149730</t>
  </si>
  <si>
    <t>Transferuri de capital - Cap. 67.02 " Cultură, recreere, religie"</t>
  </si>
  <si>
    <t>Multifuncțională la Direcția Municipală de Creșe</t>
  </si>
  <si>
    <t>Anexa nr.7 LA HCL NR. 127/19.04.2022</t>
  </si>
  <si>
    <t>Președinte de ședință</t>
  </si>
  <si>
    <t>Secretar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</si>
</sst>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0"/>
      <name val="Arial"/>
      <family val="2"/>
    </font>
    <font>
      <sz val="8"/>
      <name val="Arial"/>
      <family val="2"/>
    </font>
    <font>
      <sz val="10"/>
      <name val="Times New Roman"/>
      <family val="1"/>
      <charset val="238"/>
    </font>
    <font>
      <sz val="11"/>
      <name val="Times New Roman"/>
      <family val="1"/>
      <charset val="238"/>
    </font>
    <font>
      <b/>
      <i/>
      <sz val="10"/>
      <name val="Times New Roman"/>
      <family val="1"/>
      <charset val="238"/>
    </font>
    <font>
      <b/>
      <sz val="10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7"/>
      <name val="Times New Roman"/>
      <family val="1"/>
      <charset val="238"/>
    </font>
    <font>
      <b/>
      <sz val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i/>
      <sz val="12"/>
      <name val="Times New Roman"/>
      <family val="1"/>
      <charset val="238"/>
    </font>
    <font>
      <sz val="9"/>
      <name val="Times New Roman"/>
      <family val="1"/>
      <charset val="238"/>
    </font>
    <font>
      <u/>
      <sz val="10"/>
      <name val="Times New Roman"/>
      <family val="1"/>
      <charset val="238"/>
    </font>
    <font>
      <sz val="10"/>
      <name val="Arial"/>
      <family val="2"/>
      <charset val="238"/>
    </font>
    <font>
      <b/>
      <i/>
      <sz val="11"/>
      <name val="Arial"/>
      <family val="2"/>
    </font>
  </fonts>
  <fills count="1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/>
        <bgColor theme="0" tint="-0.14999847407452621"/>
      </patternFill>
    </fill>
    <fill>
      <patternFill patternType="solid">
        <fgColor rgb="FFFFFF00"/>
        <bgColor theme="4" tint="0.79998168889431442"/>
      </patternFill>
    </fill>
    <fill>
      <patternFill patternType="solid">
        <fgColor indexed="9"/>
        <bgColor indexed="64"/>
      </patternFill>
    </fill>
  </fills>
  <borders count="6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57">
    <xf numFmtId="0" fontId="0" fillId="0" borderId="0" xfId="0"/>
    <xf numFmtId="3" fontId="2" fillId="2" borderId="13" xfId="0" applyNumberFormat="1" applyFont="1" applyFill="1" applyBorder="1" applyAlignment="1"/>
    <xf numFmtId="0" fontId="2" fillId="2" borderId="12" xfId="0" applyFont="1" applyFill="1" applyBorder="1" applyAlignment="1">
      <alignment vertical="top" wrapText="1"/>
    </xf>
    <xf numFmtId="3" fontId="3" fillId="2" borderId="15" xfId="0" applyNumberFormat="1" applyFont="1" applyFill="1" applyBorder="1" applyAlignment="1">
      <alignment horizontal="right"/>
    </xf>
    <xf numFmtId="3" fontId="2" fillId="2" borderId="29" xfId="0" applyNumberFormat="1" applyFont="1" applyFill="1" applyBorder="1" applyAlignment="1"/>
    <xf numFmtId="0" fontId="4" fillId="2" borderId="0" xfId="0" applyFont="1" applyFill="1"/>
    <xf numFmtId="0" fontId="2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8" borderId="3" xfId="0" applyFont="1" applyFill="1" applyBorder="1" applyAlignment="1">
      <alignment horizontal="center" vertical="center" wrapText="1"/>
    </xf>
    <xf numFmtId="0" fontId="7" fillId="8" borderId="3" xfId="0" applyFont="1" applyFill="1" applyBorder="1" applyAlignment="1">
      <alignment horizontal="center" vertical="center" wrapText="1"/>
    </xf>
    <xf numFmtId="0" fontId="8" fillId="8" borderId="3" xfId="0" applyFont="1" applyFill="1" applyBorder="1" applyAlignment="1">
      <alignment horizontal="center" vertical="center" wrapText="1"/>
    </xf>
    <xf numFmtId="0" fontId="8" fillId="8" borderId="1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/>
    </xf>
    <xf numFmtId="0" fontId="5" fillId="2" borderId="4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3" fontId="2" fillId="2" borderId="0" xfId="0" applyNumberFormat="1" applyFont="1" applyFill="1"/>
    <xf numFmtId="49" fontId="5" fillId="2" borderId="13" xfId="0" applyNumberFormat="1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/>
    </xf>
    <xf numFmtId="3" fontId="2" fillId="2" borderId="13" xfId="0" applyNumberFormat="1" applyFont="1" applyFill="1" applyBorder="1" applyAlignment="1">
      <alignment horizontal="right"/>
    </xf>
    <xf numFmtId="3" fontId="2" fillId="2" borderId="13" xfId="0" applyNumberFormat="1" applyFont="1" applyFill="1" applyBorder="1"/>
    <xf numFmtId="3" fontId="6" fillId="2" borderId="14" xfId="0" applyNumberFormat="1" applyFont="1" applyFill="1" applyBorder="1" applyAlignment="1">
      <alignment horizontal="right"/>
    </xf>
    <xf numFmtId="3" fontId="2" fillId="2" borderId="15" xfId="0" applyNumberFormat="1" applyFont="1" applyFill="1" applyBorder="1"/>
    <xf numFmtId="3" fontId="2" fillId="2" borderId="14" xfId="0" applyNumberFormat="1" applyFont="1" applyFill="1" applyBorder="1"/>
    <xf numFmtId="3" fontId="2" fillId="2" borderId="16" xfId="0" applyNumberFormat="1" applyFont="1" applyFill="1" applyBorder="1" applyAlignment="1">
      <alignment horizontal="right"/>
    </xf>
    <xf numFmtId="3" fontId="6" fillId="4" borderId="23" xfId="0" applyNumberFormat="1" applyFont="1" applyFill="1" applyBorder="1"/>
    <xf numFmtId="3" fontId="6" fillId="4" borderId="24" xfId="0" applyNumberFormat="1" applyFont="1" applyFill="1" applyBorder="1"/>
    <xf numFmtId="3" fontId="6" fillId="4" borderId="25" xfId="0" applyNumberFormat="1" applyFont="1" applyFill="1" applyBorder="1"/>
    <xf numFmtId="0" fontId="5" fillId="2" borderId="13" xfId="0" applyFont="1" applyFill="1" applyBorder="1" applyAlignment="1">
      <alignment horizontal="center"/>
    </xf>
    <xf numFmtId="3" fontId="2" fillId="2" borderId="12" xfId="0" applyNumberFormat="1" applyFont="1" applyFill="1" applyBorder="1"/>
    <xf numFmtId="3" fontId="6" fillId="4" borderId="21" xfId="0" applyNumberFormat="1" applyFont="1" applyFill="1" applyBorder="1"/>
    <xf numFmtId="3" fontId="6" fillId="4" borderId="22" xfId="0" applyNumberFormat="1" applyFont="1" applyFill="1" applyBorder="1"/>
    <xf numFmtId="3" fontId="6" fillId="4" borderId="32" xfId="0" applyNumberFormat="1" applyFont="1" applyFill="1" applyBorder="1"/>
    <xf numFmtId="3" fontId="2" fillId="2" borderId="12" xfId="0" applyNumberFormat="1" applyFont="1" applyFill="1" applyBorder="1" applyAlignment="1">
      <alignment horizontal="left" wrapText="1"/>
    </xf>
    <xf numFmtId="49" fontId="5" fillId="2" borderId="29" xfId="0" applyNumberFormat="1" applyFont="1" applyFill="1" applyBorder="1" applyAlignment="1">
      <alignment horizontal="center" wrapText="1"/>
    </xf>
    <xf numFmtId="0" fontId="5" fillId="2" borderId="29" xfId="0" applyFont="1" applyFill="1" applyBorder="1" applyAlignment="1">
      <alignment horizontal="center"/>
    </xf>
    <xf numFmtId="3" fontId="2" fillId="2" borderId="29" xfId="0" applyNumberFormat="1" applyFont="1" applyFill="1" applyBorder="1" applyAlignment="1">
      <alignment horizontal="right" wrapText="1"/>
    </xf>
    <xf numFmtId="3" fontId="6" fillId="2" borderId="41" xfId="0" applyNumberFormat="1" applyFont="1" applyFill="1" applyBorder="1" applyAlignment="1">
      <alignment horizontal="right" wrapText="1"/>
    </xf>
    <xf numFmtId="3" fontId="2" fillId="2" borderId="13" xfId="0" applyNumberFormat="1" applyFont="1" applyFill="1" applyBorder="1" applyAlignment="1">
      <alignment horizontal="right" wrapText="1"/>
    </xf>
    <xf numFmtId="0" fontId="5" fillId="2" borderId="13" xfId="0" applyFont="1" applyFill="1" applyBorder="1" applyAlignment="1">
      <alignment horizontal="center" wrapText="1"/>
    </xf>
    <xf numFmtId="3" fontId="6" fillId="4" borderId="30" xfId="0" applyNumberFormat="1" applyFont="1" applyFill="1" applyBorder="1" applyAlignment="1">
      <alignment horizontal="right"/>
    </xf>
    <xf numFmtId="3" fontId="6" fillId="4" borderId="46" xfId="0" applyNumberFormat="1" applyFont="1" applyFill="1" applyBorder="1" applyAlignment="1">
      <alignment horizontal="right"/>
    </xf>
    <xf numFmtId="3" fontId="6" fillId="4" borderId="47" xfId="0" applyNumberFormat="1" applyFont="1" applyFill="1" applyBorder="1" applyAlignment="1">
      <alignment horizontal="right"/>
    </xf>
    <xf numFmtId="0" fontId="3" fillId="2" borderId="43" xfId="0" applyFont="1" applyFill="1" applyBorder="1" applyAlignment="1">
      <alignment horizontal="left" wrapText="1"/>
    </xf>
    <xf numFmtId="0" fontId="2" fillId="2" borderId="16" xfId="0" applyFont="1" applyFill="1" applyBorder="1" applyAlignment="1">
      <alignment horizontal="center" wrapText="1"/>
    </xf>
    <xf numFmtId="0" fontId="2" fillId="2" borderId="16" xfId="0" applyFont="1" applyFill="1" applyBorder="1" applyAlignment="1">
      <alignment horizontal="center"/>
    </xf>
    <xf numFmtId="3" fontId="2" fillId="2" borderId="26" xfId="0" applyNumberFormat="1" applyFont="1" applyFill="1" applyBorder="1" applyAlignment="1">
      <alignment horizontal="right"/>
    </xf>
    <xf numFmtId="3" fontId="6" fillId="4" borderId="31" xfId="0" applyNumberFormat="1" applyFont="1" applyFill="1" applyBorder="1" applyAlignment="1">
      <alignment horizontal="right"/>
    </xf>
    <xf numFmtId="3" fontId="6" fillId="4" borderId="3" xfId="0" applyNumberFormat="1" applyFont="1" applyFill="1" applyBorder="1" applyAlignment="1">
      <alignment horizontal="right"/>
    </xf>
    <xf numFmtId="0" fontId="2" fillId="2" borderId="12" xfId="0" applyFont="1" applyFill="1" applyBorder="1" applyAlignment="1">
      <alignment wrapText="1"/>
    </xf>
    <xf numFmtId="49" fontId="5" fillId="2" borderId="13" xfId="0" applyNumberFormat="1" applyFont="1" applyFill="1" applyBorder="1" applyAlignment="1">
      <alignment horizontal="center" wrapText="1"/>
    </xf>
    <xf numFmtId="3" fontId="6" fillId="2" borderId="37" xfId="0" applyNumberFormat="1" applyFont="1" applyFill="1" applyBorder="1" applyAlignment="1"/>
    <xf numFmtId="3" fontId="2" fillId="2" borderId="12" xfId="0" applyNumberFormat="1" applyFont="1" applyFill="1" applyBorder="1" applyAlignment="1"/>
    <xf numFmtId="0" fontId="2" fillId="2" borderId="12" xfId="0" applyFont="1" applyFill="1" applyBorder="1" applyAlignment="1">
      <alignment vertical="center" wrapText="1"/>
    </xf>
    <xf numFmtId="3" fontId="2" fillId="2" borderId="13" xfId="0" applyNumberFormat="1" applyFont="1" applyFill="1" applyBorder="1" applyAlignment="1">
      <alignment horizontal="center" vertical="center"/>
    </xf>
    <xf numFmtId="3" fontId="2" fillId="2" borderId="29" xfId="0" applyNumberFormat="1" applyFont="1" applyFill="1" applyBorder="1" applyAlignment="1">
      <alignment horizontal="center" vertical="center"/>
    </xf>
    <xf numFmtId="3" fontId="6" fillId="2" borderId="37" xfId="0" applyNumberFormat="1" applyFont="1" applyFill="1" applyBorder="1" applyAlignment="1">
      <alignment horizontal="center" vertical="center"/>
    </xf>
    <xf numFmtId="3" fontId="2" fillId="2" borderId="12" xfId="0" applyNumberFormat="1" applyFont="1" applyFill="1" applyBorder="1" applyAlignment="1">
      <alignment horizontal="center" vertical="center"/>
    </xf>
    <xf numFmtId="3" fontId="2" fillId="2" borderId="14" xfId="0" applyNumberFormat="1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wrapText="1"/>
    </xf>
    <xf numFmtId="3" fontId="2" fillId="2" borderId="29" xfId="0" applyNumberFormat="1" applyFont="1" applyFill="1" applyBorder="1" applyAlignment="1">
      <alignment horizontal="right"/>
    </xf>
    <xf numFmtId="3" fontId="6" fillId="2" borderId="29" xfId="0" applyNumberFormat="1" applyFont="1" applyFill="1" applyBorder="1" applyAlignment="1">
      <alignment horizontal="right"/>
    </xf>
    <xf numFmtId="3" fontId="2" fillId="2" borderId="13" xfId="0" applyNumberFormat="1" applyFont="1" applyFill="1" applyBorder="1" applyAlignment="1">
      <alignment wrapText="1"/>
    </xf>
    <xf numFmtId="3" fontId="6" fillId="2" borderId="14" xfId="0" applyNumberFormat="1" applyFont="1" applyFill="1" applyBorder="1" applyAlignment="1">
      <alignment wrapText="1"/>
    </xf>
    <xf numFmtId="3" fontId="2" fillId="2" borderId="13" xfId="0" applyNumberFormat="1" applyFont="1" applyFill="1" applyBorder="1" applyAlignment="1">
      <alignment horizontal="center" wrapText="1"/>
    </xf>
    <xf numFmtId="3" fontId="2" fillId="2" borderId="14" xfId="0" applyNumberFormat="1" applyFont="1" applyFill="1" applyBorder="1" applyAlignment="1">
      <alignment horizontal="center" wrapText="1"/>
    </xf>
    <xf numFmtId="0" fontId="2" fillId="2" borderId="16" xfId="0" applyFont="1" applyFill="1" applyBorder="1" applyAlignment="1">
      <alignment vertical="center" wrapText="1"/>
    </xf>
    <xf numFmtId="3" fontId="6" fillId="4" borderId="21" xfId="0" applyNumberFormat="1" applyFont="1" applyFill="1" applyBorder="1" applyAlignment="1">
      <alignment horizontal="right"/>
    </xf>
    <xf numFmtId="3" fontId="2" fillId="2" borderId="55" xfId="0" applyNumberFormat="1" applyFont="1" applyFill="1" applyBorder="1" applyAlignment="1">
      <alignment horizontal="left" wrapText="1"/>
    </xf>
    <xf numFmtId="3" fontId="6" fillId="2" borderId="41" xfId="0" applyNumberFormat="1" applyFont="1" applyFill="1" applyBorder="1" applyAlignment="1">
      <alignment horizontal="right"/>
    </xf>
    <xf numFmtId="3" fontId="2" fillId="2" borderId="15" xfId="0" applyNumberFormat="1" applyFont="1" applyFill="1" applyBorder="1" applyAlignment="1">
      <alignment horizontal="right" wrapText="1"/>
    </xf>
    <xf numFmtId="0" fontId="2" fillId="2" borderId="44" xfId="0" applyFont="1" applyFill="1" applyBorder="1" applyAlignment="1">
      <alignment wrapText="1"/>
    </xf>
    <xf numFmtId="3" fontId="2" fillId="2" borderId="27" xfId="0" applyNumberFormat="1" applyFont="1" applyFill="1" applyBorder="1"/>
    <xf numFmtId="3" fontId="2" fillId="2" borderId="16" xfId="0" applyNumberFormat="1" applyFont="1" applyFill="1" applyBorder="1"/>
    <xf numFmtId="3" fontId="2" fillId="2" borderId="45" xfId="0" applyNumberFormat="1" applyFont="1" applyFill="1" applyBorder="1"/>
    <xf numFmtId="3" fontId="6" fillId="4" borderId="38" xfId="0" applyNumberFormat="1" applyFont="1" applyFill="1" applyBorder="1" applyAlignment="1">
      <alignment horizontal="right"/>
    </xf>
    <xf numFmtId="3" fontId="6" fillId="4" borderId="22" xfId="0" applyNumberFormat="1" applyFont="1" applyFill="1" applyBorder="1" applyAlignment="1">
      <alignment horizontal="right"/>
    </xf>
    <xf numFmtId="0" fontId="2" fillId="2" borderId="12" xfId="0" applyFont="1" applyFill="1" applyBorder="1" applyAlignment="1">
      <alignment horizontal="left" wrapText="1"/>
    </xf>
    <xf numFmtId="49" fontId="5" fillId="2" borderId="13" xfId="0" applyNumberFormat="1" applyFont="1" applyFill="1" applyBorder="1" applyAlignment="1">
      <alignment horizontal="center"/>
    </xf>
    <xf numFmtId="0" fontId="2" fillId="2" borderId="12" xfId="0" applyFont="1" applyFill="1" applyBorder="1" applyAlignment="1">
      <alignment horizontal="left" vertical="center" wrapText="1"/>
    </xf>
    <xf numFmtId="0" fontId="2" fillId="2" borderId="12" xfId="0" applyFont="1" applyFill="1" applyBorder="1" applyAlignment="1">
      <alignment horizontal="left" vertical="top" wrapText="1"/>
    </xf>
    <xf numFmtId="0" fontId="2" fillId="16" borderId="12" xfId="0" applyFont="1" applyFill="1" applyBorder="1" applyAlignment="1">
      <alignment horizontal="left" vertical="center" wrapText="1"/>
    </xf>
    <xf numFmtId="0" fontId="2" fillId="14" borderId="12" xfId="0" applyFont="1" applyFill="1" applyBorder="1" applyAlignment="1">
      <alignment horizontal="left" vertical="center" wrapText="1"/>
    </xf>
    <xf numFmtId="0" fontId="2" fillId="14" borderId="44" xfId="0" applyFont="1" applyFill="1" applyBorder="1" applyAlignment="1">
      <alignment horizontal="left" vertical="center" wrapText="1"/>
    </xf>
    <xf numFmtId="49" fontId="5" fillId="2" borderId="16" xfId="0" applyNumberFormat="1" applyFont="1" applyFill="1" applyBorder="1" applyAlignment="1">
      <alignment horizontal="center"/>
    </xf>
    <xf numFmtId="0" fontId="5" fillId="2" borderId="16" xfId="0" applyFont="1" applyFill="1" applyBorder="1" applyAlignment="1">
      <alignment horizontal="center" wrapText="1"/>
    </xf>
    <xf numFmtId="3" fontId="4" fillId="7" borderId="30" xfId="0" applyNumberFormat="1" applyFont="1" applyFill="1" applyBorder="1" applyAlignment="1">
      <alignment horizontal="center" wrapText="1"/>
    </xf>
    <xf numFmtId="0" fontId="4" fillId="7" borderId="30" xfId="0" applyFont="1" applyFill="1" applyBorder="1" applyAlignment="1">
      <alignment horizontal="center" wrapText="1"/>
    </xf>
    <xf numFmtId="0" fontId="4" fillId="7" borderId="46" xfId="0" applyFont="1" applyFill="1" applyBorder="1" applyAlignment="1">
      <alignment horizontal="center" wrapText="1"/>
    </xf>
    <xf numFmtId="0" fontId="4" fillId="7" borderId="3" xfId="0" applyFont="1" applyFill="1" applyBorder="1" applyAlignment="1">
      <alignment horizontal="center" wrapText="1"/>
    </xf>
    <xf numFmtId="3" fontId="4" fillId="7" borderId="21" xfId="0" applyNumberFormat="1" applyFont="1" applyFill="1" applyBorder="1" applyAlignment="1">
      <alignment horizontal="center" wrapText="1"/>
    </xf>
    <xf numFmtId="0" fontId="4" fillId="7" borderId="21" xfId="0" applyFont="1" applyFill="1" applyBorder="1" applyAlignment="1">
      <alignment horizontal="center" wrapText="1"/>
    </xf>
    <xf numFmtId="0" fontId="4" fillId="7" borderId="38" xfId="0" applyFont="1" applyFill="1" applyBorder="1" applyAlignment="1">
      <alignment horizontal="center" wrapText="1"/>
    </xf>
    <xf numFmtId="0" fontId="2" fillId="2" borderId="44" xfId="0" applyFont="1" applyFill="1" applyBorder="1" applyAlignment="1">
      <alignment horizontal="left" wrapText="1"/>
    </xf>
    <xf numFmtId="49" fontId="4" fillId="2" borderId="16" xfId="0" applyNumberFormat="1" applyFont="1" applyFill="1" applyBorder="1" applyAlignment="1">
      <alignment horizontal="center" wrapText="1"/>
    </xf>
    <xf numFmtId="3" fontId="2" fillId="2" borderId="16" xfId="0" applyNumberFormat="1" applyFont="1" applyFill="1" applyBorder="1" applyAlignment="1">
      <alignment horizontal="center" wrapText="1"/>
    </xf>
    <xf numFmtId="3" fontId="2" fillId="2" borderId="43" xfId="0" applyNumberFormat="1" applyFont="1" applyFill="1" applyBorder="1" applyAlignment="1">
      <alignment horizontal="center" wrapText="1"/>
    </xf>
    <xf numFmtId="3" fontId="2" fillId="2" borderId="44" xfId="0" applyNumberFormat="1" applyFont="1" applyFill="1" applyBorder="1" applyAlignment="1">
      <alignment horizontal="center" wrapText="1"/>
    </xf>
    <xf numFmtId="3" fontId="2" fillId="2" borderId="45" xfId="0" applyNumberFormat="1" applyFont="1" applyFill="1" applyBorder="1" applyAlignment="1">
      <alignment horizontal="center" wrapText="1"/>
    </xf>
    <xf numFmtId="0" fontId="6" fillId="4" borderId="52" xfId="0" applyFont="1" applyFill="1" applyBorder="1" applyAlignment="1">
      <alignment horizontal="center" vertical="center" wrapText="1"/>
    </xf>
    <xf numFmtId="0" fontId="6" fillId="4" borderId="65" xfId="0" applyFont="1" applyFill="1" applyBorder="1" applyAlignment="1">
      <alignment vertical="center" wrapText="1"/>
    </xf>
    <xf numFmtId="3" fontId="5" fillId="4" borderId="65" xfId="0" applyNumberFormat="1" applyFont="1" applyFill="1" applyBorder="1" applyAlignment="1">
      <alignment horizontal="center" vertical="center" wrapText="1"/>
    </xf>
    <xf numFmtId="3" fontId="5" fillId="4" borderId="55" xfId="0" applyNumberFormat="1" applyFont="1" applyFill="1" applyBorder="1" applyAlignment="1">
      <alignment horizontal="center" vertical="center" wrapText="1"/>
    </xf>
    <xf numFmtId="3" fontId="5" fillId="4" borderId="12" xfId="0" applyNumberFormat="1" applyFont="1" applyFill="1" applyBorder="1" applyAlignment="1">
      <alignment horizontal="center" vertical="center" wrapText="1"/>
    </xf>
    <xf numFmtId="3" fontId="5" fillId="4" borderId="13" xfId="0" applyNumberFormat="1" applyFont="1" applyFill="1" applyBorder="1" applyAlignment="1">
      <alignment horizontal="center" vertical="center" wrapText="1"/>
    </xf>
    <xf numFmtId="0" fontId="9" fillId="8" borderId="60" xfId="0" applyFont="1" applyFill="1" applyBorder="1" applyAlignment="1">
      <alignment horizontal="center" vertical="center" wrapText="1"/>
    </xf>
    <xf numFmtId="0" fontId="9" fillId="8" borderId="4" xfId="0" applyFont="1" applyFill="1" applyBorder="1" applyAlignment="1">
      <alignment vertical="center" wrapText="1"/>
    </xf>
    <xf numFmtId="3" fontId="5" fillId="8" borderId="60" xfId="0" applyNumberFormat="1" applyFont="1" applyFill="1" applyBorder="1" applyAlignment="1">
      <alignment horizontal="center" vertical="center" wrapText="1"/>
    </xf>
    <xf numFmtId="0" fontId="9" fillId="8" borderId="60" xfId="0" applyFont="1" applyFill="1" applyBorder="1" applyAlignment="1">
      <alignment vertical="center" wrapText="1"/>
    </xf>
    <xf numFmtId="3" fontId="10" fillId="15" borderId="3" xfId="0" applyNumberFormat="1" applyFont="1" applyFill="1" applyBorder="1" applyAlignment="1">
      <alignment horizontal="center" wrapText="1"/>
    </xf>
    <xf numFmtId="3" fontId="10" fillId="15" borderId="40" xfId="0" applyNumberFormat="1" applyFont="1" applyFill="1" applyBorder="1" applyAlignment="1">
      <alignment horizontal="center" wrapText="1"/>
    </xf>
    <xf numFmtId="3" fontId="10" fillId="15" borderId="30" xfId="0" applyNumberFormat="1" applyFont="1" applyFill="1" applyBorder="1" applyAlignment="1">
      <alignment horizontal="center" wrapText="1"/>
    </xf>
    <xf numFmtId="3" fontId="10" fillId="15" borderId="47" xfId="0" applyNumberFormat="1" applyFont="1" applyFill="1" applyBorder="1" applyAlignment="1">
      <alignment horizontal="center" wrapText="1"/>
    </xf>
    <xf numFmtId="3" fontId="2" fillId="2" borderId="15" xfId="0" applyNumberFormat="1" applyFont="1" applyFill="1" applyBorder="1" applyAlignment="1">
      <alignment horizont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13" xfId="0" applyFont="1" applyFill="1" applyBorder="1" applyAlignment="1">
      <alignment vertical="center" wrapText="1"/>
    </xf>
    <xf numFmtId="3" fontId="5" fillId="4" borderId="14" xfId="0" applyNumberFormat="1" applyFont="1" applyFill="1" applyBorder="1" applyAlignment="1">
      <alignment horizontal="center" vertical="center" wrapText="1"/>
    </xf>
    <xf numFmtId="3" fontId="5" fillId="4" borderId="15" xfId="0" applyNumberFormat="1" applyFont="1" applyFill="1" applyBorder="1" applyAlignment="1">
      <alignment horizontal="center" vertical="center" wrapText="1"/>
    </xf>
    <xf numFmtId="0" fontId="9" fillId="8" borderId="48" xfId="0" applyFont="1" applyFill="1" applyBorder="1" applyAlignment="1">
      <alignment horizontal="center" vertical="center" wrapText="1"/>
    </xf>
    <xf numFmtId="0" fontId="9" fillId="8" borderId="17" xfId="0" applyFont="1" applyFill="1" applyBorder="1" applyAlignment="1">
      <alignment vertical="center" wrapText="1"/>
    </xf>
    <xf numFmtId="3" fontId="5" fillId="8" borderId="17" xfId="0" applyNumberFormat="1" applyFont="1" applyFill="1" applyBorder="1" applyAlignment="1">
      <alignment horizontal="center" vertical="center" wrapText="1"/>
    </xf>
    <xf numFmtId="3" fontId="5" fillId="8" borderId="18" xfId="0" applyNumberFormat="1" applyFont="1" applyFill="1" applyBorder="1" applyAlignment="1">
      <alignment horizontal="center" vertical="center" wrapText="1"/>
    </xf>
    <xf numFmtId="3" fontId="5" fillId="8" borderId="33" xfId="0" applyNumberFormat="1" applyFont="1" applyFill="1" applyBorder="1" applyAlignment="1">
      <alignment horizontal="center" vertical="center" wrapText="1"/>
    </xf>
    <xf numFmtId="3" fontId="5" fillId="8" borderId="30" xfId="0" applyNumberFormat="1" applyFont="1" applyFill="1" applyBorder="1" applyAlignment="1">
      <alignment horizontal="center" vertical="center" wrapText="1"/>
    </xf>
    <xf numFmtId="3" fontId="5" fillId="8" borderId="47" xfId="0" applyNumberFormat="1" applyFont="1" applyFill="1" applyBorder="1" applyAlignment="1">
      <alignment horizontal="center" vertical="center" wrapText="1"/>
    </xf>
    <xf numFmtId="3" fontId="6" fillId="2" borderId="14" xfId="0" applyNumberFormat="1" applyFont="1" applyFill="1" applyBorder="1" applyAlignment="1">
      <alignment horizontal="center" wrapText="1"/>
    </xf>
    <xf numFmtId="3" fontId="2" fillId="2" borderId="12" xfId="0" applyNumberFormat="1" applyFont="1" applyFill="1" applyBorder="1" applyAlignment="1">
      <alignment horizontal="center" wrapText="1"/>
    </xf>
    <xf numFmtId="0" fontId="2" fillId="2" borderId="61" xfId="0" applyFont="1" applyFill="1" applyBorder="1" applyAlignment="1">
      <alignment vertical="center" wrapText="1"/>
    </xf>
    <xf numFmtId="3" fontId="2" fillId="2" borderId="23" xfId="0" applyNumberFormat="1" applyFont="1" applyFill="1" applyBorder="1" applyAlignment="1">
      <alignment horizontal="center" wrapText="1"/>
    </xf>
    <xf numFmtId="3" fontId="6" fillId="4" borderId="20" xfId="0" applyNumberFormat="1" applyFont="1" applyFill="1" applyBorder="1" applyAlignment="1">
      <alignment horizontal="center" vertical="center" wrapText="1"/>
    </xf>
    <xf numFmtId="3" fontId="9" fillId="8" borderId="21" xfId="0" applyNumberFormat="1" applyFont="1" applyFill="1" applyBorder="1" applyAlignment="1">
      <alignment horizontal="center" vertical="center" wrapText="1"/>
    </xf>
    <xf numFmtId="3" fontId="9" fillId="8" borderId="23" xfId="0" applyNumberFormat="1" applyFont="1" applyFill="1" applyBorder="1" applyAlignment="1">
      <alignment horizontal="center" vertical="center" wrapText="1"/>
    </xf>
    <xf numFmtId="3" fontId="9" fillId="8" borderId="24" xfId="0" applyNumberFormat="1" applyFont="1" applyFill="1" applyBorder="1" applyAlignment="1">
      <alignment horizontal="center" vertical="center" wrapText="1"/>
    </xf>
    <xf numFmtId="3" fontId="9" fillId="8" borderId="25" xfId="0" applyNumberFormat="1" applyFont="1" applyFill="1" applyBorder="1" applyAlignment="1">
      <alignment horizontal="center" vertical="center" wrapText="1"/>
    </xf>
    <xf numFmtId="3" fontId="6" fillId="15" borderId="21" xfId="0" applyNumberFormat="1" applyFont="1" applyFill="1" applyBorder="1" applyAlignment="1">
      <alignment horizontal="center" vertical="center" wrapText="1"/>
    </xf>
    <xf numFmtId="3" fontId="6" fillId="15" borderId="22" xfId="0" applyNumberFormat="1" applyFont="1" applyFill="1" applyBorder="1" applyAlignment="1">
      <alignment horizontal="center" vertical="center" wrapText="1"/>
    </xf>
    <xf numFmtId="3" fontId="6" fillId="4" borderId="30" xfId="0" applyNumberFormat="1" applyFont="1" applyFill="1" applyBorder="1" applyAlignment="1">
      <alignment horizontal="center" vertical="center" wrapText="1"/>
    </xf>
    <xf numFmtId="3" fontId="6" fillId="4" borderId="21" xfId="0" applyNumberFormat="1" applyFont="1" applyFill="1" applyBorder="1" applyAlignment="1">
      <alignment horizontal="center" vertical="center" wrapText="1"/>
    </xf>
    <xf numFmtId="3" fontId="6" fillId="4" borderId="22" xfId="0" applyNumberFormat="1" applyFont="1" applyFill="1" applyBorder="1" applyAlignment="1">
      <alignment horizontal="center" vertical="center" wrapText="1"/>
    </xf>
    <xf numFmtId="3" fontId="9" fillId="8" borderId="29" xfId="0" applyNumberFormat="1" applyFont="1" applyFill="1" applyBorder="1" applyAlignment="1">
      <alignment horizontal="center" vertical="center" wrapText="1"/>
    </xf>
    <xf numFmtId="3" fontId="9" fillId="8" borderId="41" xfId="0" applyNumberFormat="1" applyFont="1" applyFill="1" applyBorder="1" applyAlignment="1">
      <alignment horizontal="center" vertical="center" wrapText="1"/>
    </xf>
    <xf numFmtId="3" fontId="6" fillId="15" borderId="16" xfId="0" applyNumberFormat="1" applyFont="1" applyFill="1" applyBorder="1" applyAlignment="1">
      <alignment horizontal="center" vertical="center" wrapText="1"/>
    </xf>
    <xf numFmtId="3" fontId="6" fillId="15" borderId="45" xfId="0" applyNumberFormat="1" applyFont="1" applyFill="1" applyBorder="1" applyAlignment="1">
      <alignment horizontal="center" vertical="center" wrapText="1"/>
    </xf>
    <xf numFmtId="3" fontId="6" fillId="4" borderId="29" xfId="0" applyNumberFormat="1" applyFont="1" applyFill="1" applyBorder="1" applyAlignment="1">
      <alignment horizontal="center" vertical="center" wrapText="1"/>
    </xf>
    <xf numFmtId="3" fontId="6" fillId="4" borderId="41" xfId="0" applyNumberFormat="1" applyFont="1" applyFill="1" applyBorder="1" applyAlignment="1">
      <alignment horizontal="center" vertical="center" wrapText="1"/>
    </xf>
    <xf numFmtId="3" fontId="6" fillId="8" borderId="13" xfId="0" applyNumberFormat="1" applyFont="1" applyFill="1" applyBorder="1" applyAlignment="1">
      <alignment horizontal="center" vertical="center" wrapText="1"/>
    </xf>
    <xf numFmtId="3" fontId="6" fillId="2" borderId="52" xfId="0" applyNumberFormat="1" applyFont="1" applyFill="1" applyBorder="1" applyAlignment="1">
      <alignment horizontal="center" wrapText="1"/>
    </xf>
    <xf numFmtId="0" fontId="2" fillId="2" borderId="45" xfId="0" applyFont="1" applyFill="1" applyBorder="1" applyAlignment="1">
      <alignment horizontal="center" wrapText="1"/>
    </xf>
    <xf numFmtId="0" fontId="2" fillId="2" borderId="42" xfId="0" applyFont="1" applyFill="1" applyBorder="1" applyAlignment="1">
      <alignment vertical="center" wrapText="1"/>
    </xf>
    <xf numFmtId="3" fontId="2" fillId="2" borderId="27" xfId="0" applyNumberFormat="1" applyFont="1" applyFill="1" applyBorder="1" applyAlignment="1">
      <alignment horizontal="center" wrapText="1"/>
    </xf>
    <xf numFmtId="3" fontId="2" fillId="2" borderId="13" xfId="0" applyNumberFormat="1" applyFont="1" applyFill="1" applyBorder="1" applyAlignment="1">
      <alignment horizontal="center"/>
    </xf>
    <xf numFmtId="3" fontId="2" fillId="2" borderId="29" xfId="0" applyNumberFormat="1" applyFont="1" applyFill="1" applyBorder="1" applyAlignment="1">
      <alignment horizontal="center"/>
    </xf>
    <xf numFmtId="3" fontId="6" fillId="2" borderId="41" xfId="0" applyNumberFormat="1" applyFont="1" applyFill="1" applyBorder="1" applyAlignment="1">
      <alignment horizontal="center"/>
    </xf>
    <xf numFmtId="3" fontId="2" fillId="2" borderId="14" xfId="0" applyNumberFormat="1" applyFont="1" applyFill="1" applyBorder="1" applyAlignment="1">
      <alignment horizontal="center"/>
    </xf>
    <xf numFmtId="3" fontId="6" fillId="4" borderId="66" xfId="0" applyNumberFormat="1" applyFont="1" applyFill="1" applyBorder="1" applyAlignment="1">
      <alignment horizontal="center" vertical="center" wrapText="1"/>
    </xf>
    <xf numFmtId="3" fontId="6" fillId="4" borderId="47" xfId="0" applyNumberFormat="1" applyFont="1" applyFill="1" applyBorder="1" applyAlignment="1">
      <alignment horizontal="center" vertical="center" wrapText="1"/>
    </xf>
    <xf numFmtId="3" fontId="6" fillId="4" borderId="13" xfId="0" applyNumberFormat="1" applyFont="1" applyFill="1" applyBorder="1" applyAlignment="1">
      <alignment horizontal="center" vertical="center" wrapText="1"/>
    </xf>
    <xf numFmtId="3" fontId="6" fillId="4" borderId="52" xfId="0" applyNumberFormat="1" applyFont="1" applyFill="1" applyBorder="1" applyAlignment="1">
      <alignment horizontal="center" vertical="center" wrapText="1"/>
    </xf>
    <xf numFmtId="3" fontId="6" fillId="4" borderId="12" xfId="0" applyNumberFormat="1" applyFont="1" applyFill="1" applyBorder="1" applyAlignment="1">
      <alignment horizontal="center" vertical="center" wrapText="1"/>
    </xf>
    <xf numFmtId="3" fontId="6" fillId="4" borderId="14" xfId="0" applyNumberFormat="1" applyFont="1" applyFill="1" applyBorder="1" applyAlignment="1">
      <alignment horizontal="center" vertical="center" wrapText="1"/>
    </xf>
    <xf numFmtId="3" fontId="6" fillId="10" borderId="13" xfId="0" applyNumberFormat="1" applyFont="1" applyFill="1" applyBorder="1" applyAlignment="1">
      <alignment horizontal="center" vertical="center" wrapText="1"/>
    </xf>
    <xf numFmtId="3" fontId="6" fillId="10" borderId="12" xfId="0" applyNumberFormat="1" applyFont="1" applyFill="1" applyBorder="1" applyAlignment="1">
      <alignment horizontal="center" vertical="center" wrapText="1"/>
    </xf>
    <xf numFmtId="3" fontId="6" fillId="10" borderId="14" xfId="0" applyNumberFormat="1" applyFont="1" applyFill="1" applyBorder="1" applyAlignment="1">
      <alignment horizontal="center" vertical="center" wrapText="1"/>
    </xf>
    <xf numFmtId="3" fontId="6" fillId="15" borderId="17" xfId="0" applyNumberFormat="1" applyFont="1" applyFill="1" applyBorder="1" applyAlignment="1">
      <alignment horizontal="center" vertical="center" wrapText="1"/>
    </xf>
    <xf numFmtId="3" fontId="6" fillId="15" borderId="53" xfId="0" applyNumberFormat="1" applyFont="1" applyFill="1" applyBorder="1" applyAlignment="1">
      <alignment horizontal="center" vertical="center" wrapText="1"/>
    </xf>
    <xf numFmtId="3" fontId="6" fillId="15" borderId="48" xfId="0" applyNumberFormat="1" applyFont="1" applyFill="1" applyBorder="1" applyAlignment="1">
      <alignment horizontal="center" vertical="center" wrapText="1"/>
    </xf>
    <xf numFmtId="3" fontId="6" fillId="15" borderId="18" xfId="0" applyNumberFormat="1" applyFont="1" applyFill="1" applyBorder="1" applyAlignment="1">
      <alignment horizontal="center" vertical="center" wrapText="1"/>
    </xf>
    <xf numFmtId="0" fontId="2" fillId="5" borderId="0" xfId="0" applyFont="1" applyFill="1"/>
    <xf numFmtId="3" fontId="2" fillId="5" borderId="0" xfId="0" applyNumberFormat="1" applyFont="1" applyFill="1"/>
    <xf numFmtId="3" fontId="10" fillId="2" borderId="29" xfId="0" applyNumberFormat="1" applyFont="1" applyFill="1" applyBorder="1" applyAlignment="1">
      <alignment horizontal="center" wrapText="1"/>
    </xf>
    <xf numFmtId="3" fontId="10" fillId="2" borderId="41" xfId="0" applyNumberFormat="1" applyFont="1" applyFill="1" applyBorder="1" applyAlignment="1">
      <alignment horizontal="center" wrapText="1"/>
    </xf>
    <xf numFmtId="0" fontId="10" fillId="2" borderId="28" xfId="0" applyFont="1" applyFill="1" applyBorder="1" applyAlignment="1">
      <alignment horizontal="center" wrapText="1"/>
    </xf>
    <xf numFmtId="0" fontId="10" fillId="2" borderId="29" xfId="0" applyFont="1" applyFill="1" applyBorder="1" applyAlignment="1">
      <alignment horizontal="center" wrapText="1"/>
    </xf>
    <xf numFmtId="0" fontId="10" fillId="2" borderId="41" xfId="0" applyFont="1" applyFill="1" applyBorder="1" applyAlignment="1">
      <alignment horizontal="center" wrapText="1"/>
    </xf>
    <xf numFmtId="3" fontId="10" fillId="2" borderId="16" xfId="0" applyNumberFormat="1" applyFont="1" applyFill="1" applyBorder="1" applyAlignment="1">
      <alignment horizontal="center" wrapText="1"/>
    </xf>
    <xf numFmtId="3" fontId="10" fillId="2" borderId="45" xfId="0" applyNumberFormat="1" applyFont="1" applyFill="1" applyBorder="1" applyAlignment="1">
      <alignment horizontal="center" wrapText="1"/>
    </xf>
    <xf numFmtId="0" fontId="10" fillId="2" borderId="44" xfId="0" applyFont="1" applyFill="1" applyBorder="1" applyAlignment="1">
      <alignment horizontal="center" wrapText="1"/>
    </xf>
    <xf numFmtId="0" fontId="10" fillId="2" borderId="16" xfId="0" applyFont="1" applyFill="1" applyBorder="1" applyAlignment="1">
      <alignment horizontal="center" wrapText="1"/>
    </xf>
    <xf numFmtId="0" fontId="10" fillId="2" borderId="45" xfId="0" applyFont="1" applyFill="1" applyBorder="1" applyAlignment="1">
      <alignment horizontal="center" wrapText="1"/>
    </xf>
    <xf numFmtId="3" fontId="9" fillId="11" borderId="13" xfId="0" applyNumberFormat="1" applyFont="1" applyFill="1" applyBorder="1" applyAlignment="1">
      <alignment horizontal="center" wrapText="1"/>
    </xf>
    <xf numFmtId="3" fontId="9" fillId="11" borderId="14" xfId="0" applyNumberFormat="1" applyFont="1" applyFill="1" applyBorder="1" applyAlignment="1">
      <alignment horizontal="center" wrapText="1"/>
    </xf>
    <xf numFmtId="3" fontId="2" fillId="11" borderId="0" xfId="0" applyNumberFormat="1" applyFont="1" applyFill="1"/>
    <xf numFmtId="0" fontId="2" fillId="11" borderId="0" xfId="0" applyFont="1" applyFill="1"/>
    <xf numFmtId="3" fontId="9" fillId="11" borderId="16" xfId="0" applyNumberFormat="1" applyFont="1" applyFill="1" applyBorder="1" applyAlignment="1">
      <alignment horizontal="center" wrapText="1"/>
    </xf>
    <xf numFmtId="3" fontId="9" fillId="11" borderId="45" xfId="0" applyNumberFormat="1" applyFont="1" applyFill="1" applyBorder="1" applyAlignment="1">
      <alignment horizontal="center" wrapText="1"/>
    </xf>
    <xf numFmtId="3" fontId="9" fillId="12" borderId="3" xfId="0" applyNumberFormat="1" applyFont="1" applyFill="1" applyBorder="1" applyAlignment="1">
      <alignment wrapText="1"/>
    </xf>
    <xf numFmtId="3" fontId="9" fillId="12" borderId="32" xfId="0" applyNumberFormat="1" applyFont="1" applyFill="1" applyBorder="1" applyAlignment="1">
      <alignment wrapText="1"/>
    </xf>
    <xf numFmtId="3" fontId="9" fillId="12" borderId="21" xfId="0" applyNumberFormat="1" applyFont="1" applyFill="1" applyBorder="1" applyAlignment="1">
      <alignment wrapText="1"/>
    </xf>
    <xf numFmtId="3" fontId="9" fillId="12" borderId="22" xfId="0" applyNumberFormat="1" applyFont="1" applyFill="1" applyBorder="1" applyAlignment="1">
      <alignment wrapText="1"/>
    </xf>
    <xf numFmtId="3" fontId="9" fillId="11" borderId="41" xfId="0" applyNumberFormat="1" applyFont="1" applyFill="1" applyBorder="1" applyAlignment="1">
      <alignment wrapText="1"/>
    </xf>
    <xf numFmtId="3" fontId="9" fillId="11" borderId="14" xfId="0" applyNumberFormat="1" applyFont="1" applyFill="1" applyBorder="1" applyAlignment="1">
      <alignment wrapText="1"/>
    </xf>
    <xf numFmtId="3" fontId="9" fillId="11" borderId="18" xfId="0" applyNumberFormat="1" applyFont="1" applyFill="1" applyBorder="1" applyAlignment="1">
      <alignment wrapText="1"/>
    </xf>
    <xf numFmtId="0" fontId="4" fillId="2" borderId="0" xfId="0" applyFont="1" applyFill="1" applyAlignment="1">
      <alignment horizontal="center" vertical="center" wrapText="1"/>
    </xf>
    <xf numFmtId="3" fontId="10" fillId="2" borderId="0" xfId="0" applyNumberFormat="1" applyFont="1" applyFill="1" applyAlignment="1">
      <alignment horizontal="center" vertical="center"/>
    </xf>
    <xf numFmtId="0" fontId="5" fillId="2" borderId="0" xfId="0" applyFont="1" applyFill="1" applyAlignment="1">
      <alignment horizontal="center"/>
    </xf>
    <xf numFmtId="0" fontId="5" fillId="2" borderId="0" xfId="0" applyFont="1" applyFill="1"/>
    <xf numFmtId="0" fontId="2" fillId="2" borderId="0" xfId="0" applyFont="1" applyFill="1" applyAlignment="1">
      <alignment horizontal="left"/>
    </xf>
    <xf numFmtId="0" fontId="2" fillId="2" borderId="0" xfId="0" applyFont="1" applyFill="1" applyAlignment="1">
      <alignment horizontal="right"/>
    </xf>
    <xf numFmtId="4" fontId="11" fillId="2" borderId="0" xfId="0" applyNumberFormat="1" applyFont="1" applyFill="1"/>
    <xf numFmtId="4" fontId="2" fillId="2" borderId="0" xfId="0" applyNumberFormat="1" applyFont="1" applyFill="1"/>
    <xf numFmtId="0" fontId="2" fillId="2" borderId="0" xfId="0" applyFont="1" applyFill="1" applyAlignment="1">
      <alignment wrapText="1"/>
    </xf>
    <xf numFmtId="4" fontId="2" fillId="2" borderId="0" xfId="0" applyNumberFormat="1" applyFont="1" applyFill="1" applyAlignment="1">
      <alignment horizontal="center"/>
    </xf>
    <xf numFmtId="4" fontId="5" fillId="2" borderId="0" xfId="0" applyNumberFormat="1" applyFont="1" applyFill="1" applyAlignment="1">
      <alignment horizontal="center"/>
    </xf>
    <xf numFmtId="4" fontId="12" fillId="2" borderId="0" xfId="0" applyNumberFormat="1" applyFont="1" applyFill="1" applyAlignment="1">
      <alignment horizontal="center"/>
    </xf>
    <xf numFmtId="4" fontId="5" fillId="2" borderId="0" xfId="0" applyNumberFormat="1" applyFont="1" applyFill="1"/>
    <xf numFmtId="3" fontId="5" fillId="2" borderId="0" xfId="0" applyNumberFormat="1" applyFont="1" applyFill="1"/>
    <xf numFmtId="3" fontId="4" fillId="6" borderId="3" xfId="0" applyNumberFormat="1" applyFont="1" applyFill="1" applyBorder="1" applyAlignment="1">
      <alignment horizontal="center" vertical="center"/>
    </xf>
    <xf numFmtId="3" fontId="2" fillId="2" borderId="0" xfId="0" applyNumberFormat="1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3" fontId="4" fillId="13" borderId="3" xfId="0" applyNumberFormat="1" applyFont="1" applyFill="1" applyBorder="1" applyAlignment="1">
      <alignment horizontal="center" vertical="center" wrapText="1"/>
    </xf>
    <xf numFmtId="3" fontId="3" fillId="2" borderId="13" xfId="0" applyNumberFormat="1" applyFont="1" applyFill="1" applyBorder="1" applyAlignment="1">
      <alignment horizontal="center" vertical="center" wrapText="1"/>
    </xf>
    <xf numFmtId="3" fontId="6" fillId="2" borderId="52" xfId="0" applyNumberFormat="1" applyFont="1" applyFill="1" applyBorder="1" applyAlignment="1">
      <alignment horizontal="center" vertical="center" wrapText="1"/>
    </xf>
    <xf numFmtId="3" fontId="3" fillId="2" borderId="12" xfId="0" applyNumberFormat="1" applyFont="1" applyFill="1" applyBorder="1" applyAlignment="1">
      <alignment horizontal="center" vertical="center" wrapText="1"/>
    </xf>
    <xf numFmtId="3" fontId="3" fillId="2" borderId="14" xfId="0" applyNumberFormat="1" applyFont="1" applyFill="1" applyBorder="1" applyAlignment="1">
      <alignment horizontal="center" vertical="center" wrapText="1"/>
    </xf>
    <xf numFmtId="3" fontId="2" fillId="2" borderId="14" xfId="0" applyNumberFormat="1" applyFont="1" applyFill="1" applyBorder="1" applyAlignment="1">
      <alignment horizontal="right" wrapText="1"/>
    </xf>
    <xf numFmtId="3" fontId="2" fillId="2" borderId="67" xfId="0" applyNumberFormat="1" applyFont="1" applyFill="1" applyBorder="1" applyAlignment="1">
      <alignment horizontal="right" wrapText="1"/>
    </xf>
    <xf numFmtId="3" fontId="2" fillId="2" borderId="25" xfId="0" applyNumberFormat="1" applyFont="1" applyFill="1" applyBorder="1" applyAlignment="1">
      <alignment horizontal="right" wrapText="1"/>
    </xf>
    <xf numFmtId="3" fontId="5" fillId="4" borderId="32" xfId="0" applyNumberFormat="1" applyFont="1" applyFill="1" applyBorder="1" applyAlignment="1">
      <alignment horizontal="center" vertical="center"/>
    </xf>
    <xf numFmtId="3" fontId="5" fillId="4" borderId="21" xfId="0" applyNumberFormat="1" applyFont="1" applyFill="1" applyBorder="1" applyAlignment="1">
      <alignment horizontal="center" vertical="center"/>
    </xf>
    <xf numFmtId="3" fontId="5" fillId="4" borderId="38" xfId="0" applyNumberFormat="1" applyFont="1" applyFill="1" applyBorder="1" applyAlignment="1">
      <alignment horizontal="center" vertical="center"/>
    </xf>
    <xf numFmtId="3" fontId="5" fillId="4" borderId="3" xfId="0" applyNumberFormat="1" applyFont="1" applyFill="1" applyBorder="1" applyAlignment="1">
      <alignment horizontal="center" vertical="center"/>
    </xf>
    <xf numFmtId="3" fontId="5" fillId="4" borderId="22" xfId="0" applyNumberFormat="1" applyFont="1" applyFill="1" applyBorder="1" applyAlignment="1">
      <alignment horizontal="center" vertical="center"/>
    </xf>
    <xf numFmtId="3" fontId="2" fillId="2" borderId="15" xfId="0" applyNumberFormat="1" applyFont="1" applyFill="1" applyBorder="1" applyAlignment="1">
      <alignment horizontal="right"/>
    </xf>
    <xf numFmtId="3" fontId="6" fillId="2" borderId="13" xfId="0" applyNumberFormat="1" applyFont="1" applyFill="1" applyBorder="1" applyAlignment="1">
      <alignment horizontal="right" wrapText="1"/>
    </xf>
    <xf numFmtId="49" fontId="5" fillId="2" borderId="16" xfId="0" applyNumberFormat="1" applyFont="1" applyFill="1" applyBorder="1" applyAlignment="1">
      <alignment horizontal="center" wrapText="1"/>
    </xf>
    <xf numFmtId="0" fontId="5" fillId="2" borderId="16" xfId="0" applyFont="1" applyFill="1" applyBorder="1" applyAlignment="1">
      <alignment horizontal="center"/>
    </xf>
    <xf numFmtId="3" fontId="6" fillId="2" borderId="25" xfId="0" applyNumberFormat="1" applyFont="1" applyFill="1" applyBorder="1" applyAlignment="1">
      <alignment horizontal="right"/>
    </xf>
    <xf numFmtId="3" fontId="6" fillId="2" borderId="13" xfId="0" applyNumberFormat="1" applyFont="1" applyFill="1" applyBorder="1" applyAlignment="1">
      <alignment horizontal="right"/>
    </xf>
    <xf numFmtId="3" fontId="2" fillId="2" borderId="8" xfId="0" applyNumberFormat="1" applyFont="1" applyFill="1" applyBorder="1"/>
    <xf numFmtId="49" fontId="5" fillId="2" borderId="9" xfId="0" applyNumberFormat="1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/>
    </xf>
    <xf numFmtId="3" fontId="2" fillId="2" borderId="9" xfId="0" applyNumberFormat="1" applyFont="1" applyFill="1" applyBorder="1" applyAlignment="1">
      <alignment horizontal="right"/>
    </xf>
    <xf numFmtId="3" fontId="2" fillId="2" borderId="9" xfId="0" applyNumberFormat="1" applyFont="1" applyFill="1" applyBorder="1"/>
    <xf numFmtId="3" fontId="6" fillId="2" borderId="10" xfId="0" applyNumberFormat="1" applyFont="1" applyFill="1" applyBorder="1" applyAlignment="1">
      <alignment horizontal="right"/>
    </xf>
    <xf numFmtId="3" fontId="2" fillId="2" borderId="11" xfId="0" applyNumberFormat="1" applyFont="1" applyFill="1" applyBorder="1"/>
    <xf numFmtId="3" fontId="2" fillId="2" borderId="10" xfId="0" applyNumberFormat="1" applyFont="1" applyFill="1" applyBorder="1"/>
    <xf numFmtId="3" fontId="13" fillId="2" borderId="13" xfId="0" applyNumberFormat="1" applyFont="1" applyFill="1" applyBorder="1" applyAlignment="1">
      <alignment horizontal="right"/>
    </xf>
    <xf numFmtId="3" fontId="6" fillId="2" borderId="14" xfId="0" applyNumberFormat="1" applyFont="1" applyFill="1" applyBorder="1"/>
    <xf numFmtId="3" fontId="13" fillId="2" borderId="13" xfId="0" applyNumberFormat="1" applyFont="1" applyFill="1" applyBorder="1" applyAlignment="1">
      <alignment horizontal="right" vertical="center"/>
    </xf>
    <xf numFmtId="3" fontId="2" fillId="2" borderId="13" xfId="0" applyNumberFormat="1" applyFont="1" applyFill="1" applyBorder="1" applyAlignment="1">
      <alignment horizontal="left"/>
    </xf>
    <xf numFmtId="3" fontId="2" fillId="2" borderId="13" xfId="0" applyNumberFormat="1" applyFont="1" applyFill="1" applyBorder="1" applyAlignment="1">
      <alignment horizontal="left" wrapText="1"/>
    </xf>
    <xf numFmtId="0" fontId="3" fillId="2" borderId="55" xfId="0" applyFont="1" applyFill="1" applyBorder="1" applyAlignment="1">
      <alignment horizontal="left" wrapText="1"/>
    </xf>
    <xf numFmtId="3" fontId="2" fillId="2" borderId="15" xfId="0" applyNumberFormat="1" applyFont="1" applyFill="1" applyBorder="1" applyAlignment="1">
      <alignment horizontal="left"/>
    </xf>
    <xf numFmtId="3" fontId="2" fillId="2" borderId="55" xfId="0" applyNumberFormat="1" applyFont="1" applyFill="1" applyBorder="1" applyAlignment="1">
      <alignment horizontal="left"/>
    </xf>
    <xf numFmtId="3" fontId="2" fillId="2" borderId="55" xfId="0" applyNumberFormat="1" applyFont="1" applyFill="1" applyBorder="1" applyAlignment="1">
      <alignment horizontal="left" vertical="top" wrapText="1"/>
    </xf>
    <xf numFmtId="0" fontId="2" fillId="2" borderId="15" xfId="0" applyFont="1" applyFill="1" applyBorder="1" applyAlignment="1">
      <alignment vertical="top" wrapText="1"/>
    </xf>
    <xf numFmtId="0" fontId="2" fillId="2" borderId="15" xfId="0" applyFont="1" applyFill="1" applyBorder="1" applyAlignment="1">
      <alignment vertical="center" wrapText="1"/>
    </xf>
    <xf numFmtId="3" fontId="2" fillId="2" borderId="24" xfId="0" applyNumberFormat="1" applyFont="1" applyFill="1" applyBorder="1" applyAlignment="1">
      <alignment horizontal="right"/>
    </xf>
    <xf numFmtId="0" fontId="2" fillId="2" borderId="8" xfId="0" applyFont="1" applyFill="1" applyBorder="1" applyAlignment="1">
      <alignment horizontal="left" wrapText="1"/>
    </xf>
    <xf numFmtId="49" fontId="5" fillId="2" borderId="9" xfId="0" applyNumberFormat="1" applyFont="1" applyFill="1" applyBorder="1" applyAlignment="1">
      <alignment horizontal="center" wrapText="1"/>
    </xf>
    <xf numFmtId="0" fontId="5" fillId="2" borderId="9" xfId="0" applyFont="1" applyFill="1" applyBorder="1" applyAlignment="1">
      <alignment horizontal="center"/>
    </xf>
    <xf numFmtId="0" fontId="2" fillId="2" borderId="12" xfId="0" applyFont="1" applyFill="1" applyBorder="1"/>
    <xf numFmtId="3" fontId="6" fillId="2" borderId="45" xfId="0" applyNumberFormat="1" applyFont="1" applyFill="1" applyBorder="1" applyAlignment="1">
      <alignment horizontal="right"/>
    </xf>
    <xf numFmtId="49" fontId="4" fillId="2" borderId="9" xfId="0" applyNumberFormat="1" applyFont="1" applyFill="1" applyBorder="1" applyAlignment="1">
      <alignment horizontal="center" wrapText="1"/>
    </xf>
    <xf numFmtId="49" fontId="4" fillId="2" borderId="49" xfId="0" applyNumberFormat="1" applyFont="1" applyFill="1" applyBorder="1" applyAlignment="1">
      <alignment horizontal="center" wrapText="1"/>
    </xf>
    <xf numFmtId="3" fontId="2" fillId="2" borderId="49" xfId="0" applyNumberFormat="1" applyFont="1" applyFill="1" applyBorder="1" applyAlignment="1">
      <alignment horizontal="center" wrapText="1"/>
    </xf>
    <xf numFmtId="3" fontId="2" fillId="2" borderId="10" xfId="0" applyNumberFormat="1" applyFont="1" applyFill="1" applyBorder="1" applyAlignment="1">
      <alignment horizontal="center" wrapText="1"/>
    </xf>
    <xf numFmtId="3" fontId="2" fillId="2" borderId="11" xfId="0" applyNumberFormat="1" applyFont="1" applyFill="1" applyBorder="1" applyAlignment="1">
      <alignment horizontal="center" wrapText="1"/>
    </xf>
    <xf numFmtId="3" fontId="2" fillId="2" borderId="9" xfId="0" applyNumberFormat="1" applyFont="1" applyFill="1" applyBorder="1" applyAlignment="1">
      <alignment horizontal="center" wrapText="1"/>
    </xf>
    <xf numFmtId="0" fontId="2" fillId="2" borderId="8" xfId="0" applyFont="1" applyFill="1" applyBorder="1" applyAlignment="1">
      <alignment vertical="center" wrapText="1"/>
    </xf>
    <xf numFmtId="0" fontId="5" fillId="2" borderId="9" xfId="0" applyFont="1" applyFill="1" applyBorder="1" applyAlignment="1">
      <alignment horizontal="center" wrapText="1"/>
    </xf>
    <xf numFmtId="3" fontId="6" fillId="2" borderId="10" xfId="0" applyNumberFormat="1" applyFont="1" applyFill="1" applyBorder="1" applyAlignment="1">
      <alignment horizontal="center" wrapText="1"/>
    </xf>
    <xf numFmtId="3" fontId="2" fillId="2" borderId="8" xfId="0" applyNumberFormat="1" applyFont="1" applyFill="1" applyBorder="1" applyAlignment="1">
      <alignment horizontal="center" wrapText="1"/>
    </xf>
    <xf numFmtId="3" fontId="2" fillId="2" borderId="15" xfId="0" applyNumberFormat="1" applyFont="1" applyFill="1" applyBorder="1" applyAlignment="1">
      <alignment horizontal="center"/>
    </xf>
    <xf numFmtId="0" fontId="2" fillId="2" borderId="56" xfId="0" applyFont="1" applyFill="1" applyBorder="1" applyAlignment="1">
      <alignment vertical="center" wrapText="1"/>
    </xf>
    <xf numFmtId="0" fontId="2" fillId="5" borderId="12" xfId="0" applyFont="1" applyFill="1" applyBorder="1" applyAlignment="1">
      <alignment horizontal="left" vertical="top" wrapText="1"/>
    </xf>
    <xf numFmtId="49" fontId="5" fillId="5" borderId="13" xfId="0" applyNumberFormat="1" applyFont="1" applyFill="1" applyBorder="1" applyAlignment="1">
      <alignment horizontal="center"/>
    </xf>
    <xf numFmtId="3" fontId="2" fillId="5" borderId="13" xfId="0" applyNumberFormat="1" applyFont="1" applyFill="1" applyBorder="1" applyAlignment="1">
      <alignment horizontal="right"/>
    </xf>
    <xf numFmtId="3" fontId="6" fillId="5" borderId="14" xfId="0" applyNumberFormat="1" applyFont="1" applyFill="1" applyBorder="1" applyAlignment="1">
      <alignment horizontal="right"/>
    </xf>
    <xf numFmtId="3" fontId="2" fillId="5" borderId="12" xfId="0" applyNumberFormat="1" applyFont="1" applyFill="1" applyBorder="1"/>
    <xf numFmtId="3" fontId="2" fillId="5" borderId="13" xfId="0" applyNumberFormat="1" applyFont="1" applyFill="1" applyBorder="1"/>
    <xf numFmtId="3" fontId="2" fillId="5" borderId="14" xfId="0" applyNumberFormat="1" applyFont="1" applyFill="1" applyBorder="1"/>
    <xf numFmtId="0" fontId="2" fillId="5" borderId="12" xfId="0" applyFont="1" applyFill="1" applyBorder="1" applyAlignment="1">
      <alignment horizontal="left" vertical="center" wrapText="1"/>
    </xf>
    <xf numFmtId="0" fontId="5" fillId="5" borderId="13" xfId="0" applyFont="1" applyFill="1" applyBorder="1" applyAlignment="1">
      <alignment horizontal="center" wrapText="1"/>
    </xf>
    <xf numFmtId="0" fontId="2" fillId="5" borderId="12" xfId="0" applyFont="1" applyFill="1" applyBorder="1" applyAlignment="1">
      <alignment vertical="top" wrapText="1"/>
    </xf>
    <xf numFmtId="49" fontId="5" fillId="5" borderId="13" xfId="0" applyNumberFormat="1" applyFont="1" applyFill="1" applyBorder="1" applyAlignment="1">
      <alignment horizontal="center" wrapText="1"/>
    </xf>
    <xf numFmtId="0" fontId="5" fillId="5" borderId="13" xfId="0" applyFont="1" applyFill="1" applyBorder="1" applyAlignment="1">
      <alignment horizontal="center"/>
    </xf>
    <xf numFmtId="3" fontId="2" fillId="5" borderId="15" xfId="0" applyNumberFormat="1" applyFont="1" applyFill="1" applyBorder="1" applyAlignment="1">
      <alignment horizontal="right"/>
    </xf>
    <xf numFmtId="3" fontId="2" fillId="5" borderId="29" xfId="0" applyNumberFormat="1" applyFont="1" applyFill="1" applyBorder="1" applyAlignment="1">
      <alignment horizontal="right"/>
    </xf>
    <xf numFmtId="3" fontId="6" fillId="5" borderId="41" xfId="0" applyNumberFormat="1" applyFont="1" applyFill="1" applyBorder="1" applyAlignment="1">
      <alignment horizontal="right"/>
    </xf>
    <xf numFmtId="3" fontId="2" fillId="5" borderId="15" xfId="0" applyNumberFormat="1" applyFont="1" applyFill="1" applyBorder="1"/>
    <xf numFmtId="0" fontId="2" fillId="5" borderId="12" xfId="0" applyFont="1" applyFill="1" applyBorder="1" applyAlignment="1">
      <alignment wrapText="1"/>
    </xf>
    <xf numFmtId="0" fontId="2" fillId="5" borderId="12" xfId="0" applyFont="1" applyFill="1" applyBorder="1" applyAlignment="1">
      <alignment horizontal="left" wrapText="1"/>
    </xf>
    <xf numFmtId="3" fontId="2" fillId="2" borderId="28" xfId="0" applyNumberFormat="1" applyFont="1" applyFill="1" applyBorder="1"/>
    <xf numFmtId="3" fontId="2" fillId="2" borderId="29" xfId="0" applyNumberFormat="1" applyFont="1" applyFill="1" applyBorder="1"/>
    <xf numFmtId="3" fontId="2" fillId="2" borderId="41" xfId="0" applyNumberFormat="1" applyFont="1" applyFill="1" applyBorder="1"/>
    <xf numFmtId="0" fontId="2" fillId="17" borderId="44" xfId="0" applyFont="1" applyFill="1" applyBorder="1" applyAlignment="1">
      <alignment horizontal="left" vertical="center" wrapText="1"/>
    </xf>
    <xf numFmtId="49" fontId="5" fillId="5" borderId="16" xfId="0" applyNumberFormat="1" applyFont="1" applyFill="1" applyBorder="1" applyAlignment="1">
      <alignment horizontal="center"/>
    </xf>
    <xf numFmtId="0" fontId="5" fillId="5" borderId="16" xfId="0" applyFont="1" applyFill="1" applyBorder="1" applyAlignment="1">
      <alignment horizontal="center" wrapText="1"/>
    </xf>
    <xf numFmtId="3" fontId="2" fillId="5" borderId="16" xfId="0" applyNumberFormat="1" applyFont="1" applyFill="1" applyBorder="1"/>
    <xf numFmtId="3" fontId="2" fillId="5" borderId="45" xfId="0" applyNumberFormat="1" applyFont="1" applyFill="1" applyBorder="1"/>
    <xf numFmtId="0" fontId="2" fillId="5" borderId="15" xfId="0" applyFont="1" applyFill="1" applyBorder="1" applyAlignment="1">
      <alignment wrapText="1"/>
    </xf>
    <xf numFmtId="49" fontId="5" fillId="5" borderId="29" xfId="0" applyNumberFormat="1" applyFont="1" applyFill="1" applyBorder="1" applyAlignment="1">
      <alignment horizontal="center" wrapText="1"/>
    </xf>
    <xf numFmtId="3" fontId="2" fillId="5" borderId="29" xfId="0" applyNumberFormat="1" applyFont="1" applyFill="1" applyBorder="1" applyAlignment="1"/>
    <xf numFmtId="3" fontId="6" fillId="5" borderId="29" xfId="0" applyNumberFormat="1" applyFont="1" applyFill="1" applyBorder="1" applyAlignment="1">
      <alignment horizontal="right"/>
    </xf>
    <xf numFmtId="3" fontId="2" fillId="5" borderId="12" xfId="0" applyNumberFormat="1" applyFont="1" applyFill="1" applyBorder="1" applyAlignment="1">
      <alignment horizontal="left" wrapText="1"/>
    </xf>
    <xf numFmtId="3" fontId="13" fillId="5" borderId="13" xfId="0" applyNumberFormat="1" applyFont="1" applyFill="1" applyBorder="1" applyAlignment="1">
      <alignment horizontal="right" vertical="center"/>
    </xf>
    <xf numFmtId="3" fontId="6" fillId="5" borderId="14" xfId="0" applyNumberFormat="1" applyFont="1" applyFill="1" applyBorder="1"/>
    <xf numFmtId="0" fontId="5" fillId="5" borderId="29" xfId="0" applyFont="1" applyFill="1" applyBorder="1" applyAlignment="1">
      <alignment horizontal="center"/>
    </xf>
    <xf numFmtId="3" fontId="2" fillId="5" borderId="13" xfId="0" applyNumberFormat="1" applyFont="1" applyFill="1" applyBorder="1" applyAlignment="1"/>
    <xf numFmtId="3" fontId="2" fillId="5" borderId="29" xfId="0" applyNumberFormat="1" applyFont="1" applyFill="1" applyBorder="1" applyAlignment="1">
      <alignment horizontal="right" wrapText="1"/>
    </xf>
    <xf numFmtId="3" fontId="6" fillId="5" borderId="41" xfId="0" applyNumberFormat="1" applyFont="1" applyFill="1" applyBorder="1" applyAlignment="1">
      <alignment horizontal="right" wrapText="1"/>
    </xf>
    <xf numFmtId="3" fontId="2" fillId="5" borderId="55" xfId="0" applyNumberFormat="1" applyFont="1" applyFill="1" applyBorder="1" applyAlignment="1">
      <alignment horizontal="left" wrapText="1"/>
    </xf>
    <xf numFmtId="3" fontId="2" fillId="5" borderId="13" xfId="0" applyNumberFormat="1" applyFont="1" applyFill="1" applyBorder="1" applyAlignment="1">
      <alignment horizontal="right" wrapText="1"/>
    </xf>
    <xf numFmtId="3" fontId="6" fillId="5" borderId="13" xfId="0" applyNumberFormat="1" applyFont="1" applyFill="1" applyBorder="1" applyAlignment="1">
      <alignment horizontal="right" wrapText="1"/>
    </xf>
    <xf numFmtId="0" fontId="2" fillId="5" borderId="12" xfId="0" applyFont="1" applyFill="1" applyBorder="1" applyAlignment="1">
      <alignment vertical="center" wrapText="1"/>
    </xf>
    <xf numFmtId="3" fontId="2" fillId="5" borderId="13" xfId="0" applyNumberFormat="1" applyFont="1" applyFill="1" applyBorder="1" applyAlignment="1">
      <alignment horizontal="center" wrapText="1"/>
    </xf>
    <xf numFmtId="3" fontId="6" fillId="5" borderId="52" xfId="0" applyNumberFormat="1" applyFont="1" applyFill="1" applyBorder="1" applyAlignment="1">
      <alignment horizontal="center" wrapText="1"/>
    </xf>
    <xf numFmtId="3" fontId="2" fillId="5" borderId="12" xfId="0" applyNumberFormat="1" applyFont="1" applyFill="1" applyBorder="1" applyAlignment="1">
      <alignment horizontal="center" wrapText="1"/>
    </xf>
    <xf numFmtId="3" fontId="2" fillId="5" borderId="14" xfId="0" applyNumberFormat="1" applyFont="1" applyFill="1" applyBorder="1" applyAlignment="1">
      <alignment horizontal="center" wrapText="1"/>
    </xf>
    <xf numFmtId="0" fontId="2" fillId="5" borderId="44" xfId="0" applyFont="1" applyFill="1" applyBorder="1" applyAlignment="1">
      <alignment wrapText="1"/>
    </xf>
    <xf numFmtId="49" fontId="5" fillId="5" borderId="16" xfId="0" applyNumberFormat="1" applyFont="1" applyFill="1" applyBorder="1" applyAlignment="1">
      <alignment horizontal="center" wrapText="1"/>
    </xf>
    <xf numFmtId="0" fontId="5" fillId="5" borderId="16" xfId="0" applyFont="1" applyFill="1" applyBorder="1" applyAlignment="1">
      <alignment horizontal="center"/>
    </xf>
    <xf numFmtId="3" fontId="2" fillId="5" borderId="16" xfId="0" applyNumberFormat="1" applyFont="1" applyFill="1" applyBorder="1" applyAlignment="1">
      <alignment horizontal="right"/>
    </xf>
    <xf numFmtId="3" fontId="2" fillId="5" borderId="27" xfId="0" applyNumberFormat="1" applyFont="1" applyFill="1" applyBorder="1"/>
    <xf numFmtId="0" fontId="2" fillId="5" borderId="27" xfId="0" applyFont="1" applyFill="1" applyBorder="1" applyAlignment="1">
      <alignment vertical="center" wrapText="1"/>
    </xf>
    <xf numFmtId="3" fontId="2" fillId="5" borderId="13" xfId="0" applyNumberFormat="1" applyFont="1" applyFill="1" applyBorder="1" applyAlignment="1">
      <alignment wrapText="1"/>
    </xf>
    <xf numFmtId="3" fontId="6" fillId="5" borderId="14" xfId="0" applyNumberFormat="1" applyFont="1" applyFill="1" applyBorder="1" applyAlignment="1">
      <alignment wrapText="1"/>
    </xf>
    <xf numFmtId="3" fontId="2" fillId="5" borderId="15" xfId="0" applyNumberFormat="1" applyFont="1" applyFill="1" applyBorder="1" applyAlignment="1">
      <alignment horizontal="right" wrapText="1"/>
    </xf>
    <xf numFmtId="3" fontId="2" fillId="5" borderId="67" xfId="0" applyNumberFormat="1" applyFont="1" applyFill="1" applyBorder="1" applyAlignment="1">
      <alignment horizontal="right" wrapText="1"/>
    </xf>
    <xf numFmtId="3" fontId="2" fillId="5" borderId="25" xfId="0" applyNumberFormat="1" applyFont="1" applyFill="1" applyBorder="1" applyAlignment="1">
      <alignment horizontal="right" wrapText="1"/>
    </xf>
    <xf numFmtId="3" fontId="2" fillId="5" borderId="52" xfId="0" applyNumberFormat="1" applyFont="1" applyFill="1" applyBorder="1" applyAlignment="1">
      <alignment horizontal="right" wrapText="1"/>
    </xf>
    <xf numFmtId="49" fontId="4" fillId="5" borderId="13" xfId="0" applyNumberFormat="1" applyFont="1" applyFill="1" applyBorder="1" applyAlignment="1">
      <alignment horizontal="center" wrapText="1"/>
    </xf>
    <xf numFmtId="3" fontId="2" fillId="5" borderId="15" xfId="0" applyNumberFormat="1" applyFont="1" applyFill="1" applyBorder="1" applyAlignment="1">
      <alignment horizontal="center" wrapText="1"/>
    </xf>
    <xf numFmtId="3" fontId="6" fillId="4" borderId="3" xfId="0" applyNumberFormat="1" applyFont="1" applyFill="1" applyBorder="1" applyAlignment="1">
      <alignment horizontal="center" vertical="center" wrapText="1"/>
    </xf>
    <xf numFmtId="0" fontId="2" fillId="5" borderId="16" xfId="0" applyFont="1" applyFill="1" applyBorder="1" applyAlignment="1">
      <alignment vertical="center" wrapText="1"/>
    </xf>
    <xf numFmtId="3" fontId="2" fillId="5" borderId="16" xfId="0" applyNumberFormat="1" applyFont="1" applyFill="1" applyBorder="1" applyAlignment="1">
      <alignment horizontal="center" wrapText="1"/>
    </xf>
    <xf numFmtId="3" fontId="6" fillId="5" borderId="14" xfId="0" applyNumberFormat="1" applyFont="1" applyFill="1" applyBorder="1" applyAlignment="1">
      <alignment horizontal="center" wrapText="1"/>
    </xf>
    <xf numFmtId="3" fontId="2" fillId="5" borderId="61" xfId="0" applyNumberFormat="1" applyFont="1" applyFill="1" applyBorder="1" applyAlignment="1">
      <alignment horizontal="center" wrapText="1"/>
    </xf>
    <xf numFmtId="3" fontId="2" fillId="5" borderId="24" xfId="0" applyNumberFormat="1" applyFont="1" applyFill="1" applyBorder="1" applyAlignment="1">
      <alignment horizontal="center" wrapText="1"/>
    </xf>
    <xf numFmtId="3" fontId="2" fillId="5" borderId="25" xfId="0" applyNumberFormat="1" applyFont="1" applyFill="1" applyBorder="1" applyAlignment="1">
      <alignment horizontal="center" wrapText="1"/>
    </xf>
    <xf numFmtId="3" fontId="9" fillId="0" borderId="0" xfId="0" applyNumberFormat="1" applyFont="1" applyFill="1" applyBorder="1" applyAlignment="1">
      <alignment horizontal="center" wrapText="1"/>
    </xf>
    <xf numFmtId="0" fontId="9" fillId="11" borderId="56" xfId="0" applyFont="1" applyFill="1" applyBorder="1" applyAlignment="1">
      <alignment horizontal="center" vertical="center" wrapText="1"/>
    </xf>
    <xf numFmtId="0" fontId="9" fillId="11" borderId="55" xfId="0" applyFont="1" applyFill="1" applyBorder="1" applyAlignment="1">
      <alignment horizontal="center" vertical="center" wrapText="1"/>
    </xf>
    <xf numFmtId="0" fontId="9" fillId="11" borderId="15" xfId="0" applyFont="1" applyFill="1" applyBorder="1" applyAlignment="1">
      <alignment horizontal="center" vertical="center" wrapText="1"/>
    </xf>
    <xf numFmtId="0" fontId="9" fillId="11" borderId="42" xfId="0" applyFont="1" applyFill="1" applyBorder="1" applyAlignment="1">
      <alignment horizontal="center" vertical="center" wrapText="1"/>
    </xf>
    <xf numFmtId="0" fontId="9" fillId="11" borderId="26" xfId="0" applyFont="1" applyFill="1" applyBorder="1" applyAlignment="1">
      <alignment horizontal="center" vertical="center" wrapText="1"/>
    </xf>
    <xf numFmtId="0" fontId="9" fillId="11" borderId="27" xfId="0" applyFont="1" applyFill="1" applyBorder="1" applyAlignment="1">
      <alignment horizontal="center" vertical="center" wrapText="1"/>
    </xf>
    <xf numFmtId="0" fontId="9" fillId="12" borderId="20" xfId="0" applyFont="1" applyFill="1" applyBorder="1" applyAlignment="1">
      <alignment horizontal="center" wrapText="1"/>
    </xf>
    <xf numFmtId="0" fontId="9" fillId="12" borderId="21" xfId="0" applyFont="1" applyFill="1" applyBorder="1" applyAlignment="1">
      <alignment horizontal="center" wrapText="1"/>
    </xf>
    <xf numFmtId="0" fontId="9" fillId="12" borderId="38" xfId="0" applyFont="1" applyFill="1" applyBorder="1" applyAlignment="1">
      <alignment horizontal="center" wrapText="1"/>
    </xf>
    <xf numFmtId="0" fontId="5" fillId="2" borderId="0" xfId="0" applyFont="1" applyFill="1" applyAlignment="1">
      <alignment horizontal="left"/>
    </xf>
    <xf numFmtId="0" fontId="5" fillId="2" borderId="0" xfId="0" applyFont="1" applyFill="1" applyAlignment="1">
      <alignment horizontal="center"/>
    </xf>
    <xf numFmtId="0" fontId="9" fillId="11" borderId="39" xfId="0" applyFont="1" applyFill="1" applyBorder="1" applyAlignment="1">
      <alignment horizontal="center" wrapText="1"/>
    </xf>
    <xf numFmtId="0" fontId="9" fillId="11" borderId="40" xfId="0" applyFont="1" applyFill="1" applyBorder="1" applyAlignment="1">
      <alignment horizontal="center" wrapText="1"/>
    </xf>
    <xf numFmtId="0" fontId="9" fillId="11" borderId="54" xfId="0" applyFont="1" applyFill="1" applyBorder="1" applyAlignment="1">
      <alignment horizontal="center" wrapText="1"/>
    </xf>
    <xf numFmtId="0" fontId="9" fillId="11" borderId="56" xfId="0" applyFont="1" applyFill="1" applyBorder="1" applyAlignment="1">
      <alignment horizontal="center" wrapText="1"/>
    </xf>
    <xf numFmtId="0" fontId="9" fillId="11" borderId="55" xfId="0" applyFont="1" applyFill="1" applyBorder="1" applyAlignment="1">
      <alignment horizontal="center" wrapText="1"/>
    </xf>
    <xf numFmtId="0" fontId="9" fillId="11" borderId="15" xfId="0" applyFont="1" applyFill="1" applyBorder="1" applyAlignment="1">
      <alignment horizontal="center" wrapText="1"/>
    </xf>
    <xf numFmtId="0" fontId="9" fillId="11" borderId="58" xfId="0" applyFont="1" applyFill="1" applyBorder="1" applyAlignment="1">
      <alignment horizontal="center" wrapText="1"/>
    </xf>
    <xf numFmtId="0" fontId="9" fillId="11" borderId="59" xfId="0" applyFont="1" applyFill="1" applyBorder="1" applyAlignment="1">
      <alignment horizontal="center" wrapText="1"/>
    </xf>
    <xf numFmtId="0" fontId="9" fillId="11" borderId="19" xfId="0" applyFont="1" applyFill="1" applyBorder="1" applyAlignment="1">
      <alignment horizontal="center" wrapText="1"/>
    </xf>
    <xf numFmtId="0" fontId="6" fillId="15" borderId="44" xfId="0" applyFont="1" applyFill="1" applyBorder="1" applyAlignment="1">
      <alignment horizontal="center" vertical="center" wrapText="1"/>
    </xf>
    <xf numFmtId="0" fontId="6" fillId="15" borderId="16" xfId="0" applyFont="1" applyFill="1" applyBorder="1" applyAlignment="1">
      <alignment horizontal="center" vertical="center" wrapText="1"/>
    </xf>
    <xf numFmtId="0" fontId="6" fillId="9" borderId="1" xfId="0" applyFont="1" applyFill="1" applyBorder="1" applyAlignment="1">
      <alignment horizontal="center" vertical="center" wrapText="1"/>
    </xf>
    <xf numFmtId="0" fontId="6" fillId="9" borderId="31" xfId="0" applyFont="1" applyFill="1" applyBorder="1" applyAlignment="1">
      <alignment horizontal="center" vertical="center" wrapText="1"/>
    </xf>
    <xf numFmtId="0" fontId="6" fillId="9" borderId="2" xfId="0" applyFont="1" applyFill="1" applyBorder="1" applyAlignment="1">
      <alignment horizontal="center" vertical="center" wrapText="1"/>
    </xf>
    <xf numFmtId="0" fontId="6" fillId="4" borderId="66" xfId="0" applyFont="1" applyFill="1" applyBorder="1" applyAlignment="1">
      <alignment horizontal="center" vertical="center" wrapText="1"/>
    </xf>
    <xf numFmtId="0" fontId="6" fillId="4" borderId="30" xfId="0" applyFont="1" applyFill="1" applyBorder="1" applyAlignment="1">
      <alignment horizontal="center" vertical="center" wrapText="1"/>
    </xf>
    <xf numFmtId="0" fontId="6" fillId="4" borderId="47" xfId="0" applyFont="1" applyFill="1" applyBorder="1" applyAlignment="1">
      <alignment horizontal="center" vertical="center" wrapText="1"/>
    </xf>
    <xf numFmtId="0" fontId="9" fillId="8" borderId="39" xfId="0" applyFont="1" applyFill="1" applyBorder="1" applyAlignment="1">
      <alignment horizontal="center" vertical="center" wrapText="1"/>
    </xf>
    <xf numFmtId="0" fontId="9" fillId="8" borderId="40" xfId="0" applyFont="1" applyFill="1" applyBorder="1" applyAlignment="1">
      <alignment horizontal="center" vertical="center" wrapText="1"/>
    </xf>
    <xf numFmtId="0" fontId="6" fillId="15" borderId="42" xfId="0" applyFont="1" applyFill="1" applyBorder="1" applyAlignment="1">
      <alignment horizontal="center" vertical="center" wrapText="1"/>
    </xf>
    <xf numFmtId="0" fontId="6" fillId="15" borderId="26" xfId="0" applyFont="1" applyFill="1" applyBorder="1" applyAlignment="1">
      <alignment horizontal="center" vertical="center" wrapText="1"/>
    </xf>
    <xf numFmtId="0" fontId="6" fillId="15" borderId="27" xfId="0" applyFont="1" applyFill="1" applyBorder="1" applyAlignment="1">
      <alignment horizontal="center" vertical="center" wrapText="1"/>
    </xf>
    <xf numFmtId="0" fontId="6" fillId="9" borderId="20" xfId="0" applyFont="1" applyFill="1" applyBorder="1" applyAlignment="1">
      <alignment horizontal="center" vertical="center" wrapText="1"/>
    </xf>
    <xf numFmtId="0" fontId="6" fillId="9" borderId="21" xfId="0" applyFont="1" applyFill="1" applyBorder="1" applyAlignment="1">
      <alignment horizontal="center" vertical="center" wrapText="1"/>
    </xf>
    <xf numFmtId="0" fontId="6" fillId="9" borderId="22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13" xfId="0" applyFont="1" applyFill="1" applyBorder="1" applyAlignment="1">
      <alignment horizontal="center" vertical="center" wrapText="1"/>
    </xf>
    <xf numFmtId="0" fontId="9" fillId="10" borderId="12" xfId="0" applyFont="1" applyFill="1" applyBorder="1" applyAlignment="1">
      <alignment horizontal="center" vertical="center" wrapText="1"/>
    </xf>
    <xf numFmtId="0" fontId="9" fillId="10" borderId="13" xfId="0" applyFont="1" applyFill="1" applyBorder="1" applyAlignment="1">
      <alignment horizontal="center" vertical="center" wrapText="1"/>
    </xf>
    <xf numFmtId="0" fontId="6" fillId="15" borderId="48" xfId="0" applyFont="1" applyFill="1" applyBorder="1" applyAlignment="1">
      <alignment horizontal="center" vertical="center" wrapText="1"/>
    </xf>
    <xf numFmtId="0" fontId="6" fillId="15" borderId="17" xfId="0" applyFont="1" applyFill="1" applyBorder="1" applyAlignment="1">
      <alignment horizontal="center" vertical="center" wrapText="1"/>
    </xf>
    <xf numFmtId="0" fontId="9" fillId="2" borderId="39" xfId="0" applyFont="1" applyFill="1" applyBorder="1" applyAlignment="1">
      <alignment horizontal="left" vertical="center" wrapText="1"/>
    </xf>
    <xf numFmtId="0" fontId="9" fillId="2" borderId="40" xfId="0" applyFont="1" applyFill="1" applyBorder="1" applyAlignment="1">
      <alignment horizontal="left" vertical="center" wrapText="1"/>
    </xf>
    <xf numFmtId="0" fontId="9" fillId="2" borderId="54" xfId="0" applyFont="1" applyFill="1" applyBorder="1" applyAlignment="1">
      <alignment horizontal="left" vertical="center" wrapText="1"/>
    </xf>
    <xf numFmtId="0" fontId="14" fillId="18" borderId="20" xfId="0" applyFont="1" applyFill="1" applyBorder="1" applyAlignment="1">
      <alignment horizontal="left" vertical="top" wrapText="1"/>
    </xf>
    <xf numFmtId="0" fontId="14" fillId="18" borderId="21" xfId="0" applyFont="1" applyFill="1" applyBorder="1" applyAlignment="1">
      <alignment horizontal="left" vertical="top" wrapText="1"/>
    </xf>
    <xf numFmtId="0" fontId="9" fillId="8" borderId="56" xfId="0" applyFont="1" applyFill="1" applyBorder="1" applyAlignment="1">
      <alignment horizontal="center" vertical="center" wrapText="1"/>
    </xf>
    <xf numFmtId="0" fontId="9" fillId="8" borderId="55" xfId="0" applyFont="1" applyFill="1" applyBorder="1" applyAlignment="1">
      <alignment horizontal="center" vertical="center" wrapText="1"/>
    </xf>
    <xf numFmtId="0" fontId="9" fillId="8" borderId="15" xfId="0" applyFont="1" applyFill="1" applyBorder="1" applyAlignment="1">
      <alignment horizontal="center" vertical="center" wrapText="1"/>
    </xf>
    <xf numFmtId="0" fontId="9" fillId="15" borderId="34" xfId="0" applyFont="1" applyFill="1" applyBorder="1" applyAlignment="1">
      <alignment horizontal="center" vertical="center" wrapText="1"/>
    </xf>
    <xf numFmtId="0" fontId="9" fillId="15" borderId="35" xfId="0" applyFont="1" applyFill="1" applyBorder="1" applyAlignment="1">
      <alignment horizontal="center" vertical="center" wrapText="1"/>
    </xf>
    <xf numFmtId="0" fontId="9" fillId="15" borderId="33" xfId="0" applyFont="1" applyFill="1" applyBorder="1" applyAlignment="1">
      <alignment horizontal="center" vertical="center" wrapText="1"/>
    </xf>
    <xf numFmtId="0" fontId="6" fillId="3" borderId="50" xfId="0" applyFont="1" applyFill="1" applyBorder="1" applyAlignment="1">
      <alignment horizontal="center" vertical="center" wrapText="1"/>
    </xf>
    <xf numFmtId="0" fontId="6" fillId="3" borderId="0" xfId="0" applyFont="1" applyFill="1" applyBorder="1" applyAlignment="1">
      <alignment horizontal="center" vertical="center" wrapText="1"/>
    </xf>
    <xf numFmtId="0" fontId="6" fillId="3" borderId="51" xfId="0" applyFont="1" applyFill="1" applyBorder="1" applyAlignment="1">
      <alignment horizontal="center" vertical="center" wrapText="1"/>
    </xf>
    <xf numFmtId="0" fontId="6" fillId="4" borderId="20" xfId="0" applyFont="1" applyFill="1" applyBorder="1" applyAlignment="1">
      <alignment horizontal="center" vertical="center" wrapText="1"/>
    </xf>
    <xf numFmtId="0" fontId="6" fillId="4" borderId="21" xfId="0" applyFont="1" applyFill="1" applyBorder="1" applyAlignment="1">
      <alignment horizontal="center" vertical="center" wrapText="1"/>
    </xf>
    <xf numFmtId="0" fontId="6" fillId="4" borderId="22" xfId="0" applyFont="1" applyFill="1" applyBorder="1" applyAlignment="1">
      <alignment horizontal="center" vertical="center" wrapText="1"/>
    </xf>
    <xf numFmtId="0" fontId="9" fillId="8" borderId="20" xfId="0" applyFont="1" applyFill="1" applyBorder="1" applyAlignment="1">
      <alignment horizontal="center" vertical="center" wrapText="1"/>
    </xf>
    <xf numFmtId="0" fontId="9" fillId="8" borderId="21" xfId="0" applyFont="1" applyFill="1" applyBorder="1" applyAlignment="1">
      <alignment horizontal="center" vertical="center" wrapText="1"/>
    </xf>
    <xf numFmtId="0" fontId="6" fillId="15" borderId="20" xfId="0" applyFont="1" applyFill="1" applyBorder="1" applyAlignment="1">
      <alignment horizontal="center" vertical="center" wrapText="1"/>
    </xf>
    <xf numFmtId="0" fontId="6" fillId="15" borderId="21" xfId="0" applyFont="1" applyFill="1" applyBorder="1" applyAlignment="1">
      <alignment horizontal="center" vertical="center" wrapText="1"/>
    </xf>
    <xf numFmtId="0" fontId="6" fillId="4" borderId="34" xfId="0" applyFont="1" applyFill="1" applyBorder="1" applyAlignment="1">
      <alignment horizontal="center" vertical="center" wrapText="1"/>
    </xf>
    <xf numFmtId="0" fontId="6" fillId="4" borderId="35" xfId="0" applyFont="1" applyFill="1" applyBorder="1" applyAlignment="1">
      <alignment horizontal="center" vertical="center" wrapText="1"/>
    </xf>
    <xf numFmtId="0" fontId="6" fillId="9" borderId="42" xfId="0" applyFont="1" applyFill="1" applyBorder="1" applyAlignment="1">
      <alignment horizontal="center" vertical="center" wrapText="1"/>
    </xf>
    <xf numFmtId="0" fontId="6" fillId="9" borderId="26" xfId="0" applyFont="1" applyFill="1" applyBorder="1" applyAlignment="1">
      <alignment horizontal="center" vertical="center" wrapText="1"/>
    </xf>
    <xf numFmtId="0" fontId="6" fillId="9" borderId="57" xfId="0" applyFont="1" applyFill="1" applyBorder="1" applyAlignment="1">
      <alignment horizontal="center" vertical="center" wrapText="1"/>
    </xf>
    <xf numFmtId="0" fontId="6" fillId="4" borderId="50" xfId="0" applyFont="1" applyFill="1" applyBorder="1" applyAlignment="1">
      <alignment horizontal="center" vertical="center" wrapText="1"/>
    </xf>
    <xf numFmtId="0" fontId="6" fillId="4" borderId="0" xfId="0" applyFont="1" applyFill="1" applyBorder="1" applyAlignment="1">
      <alignment horizontal="center" vertical="center" wrapText="1"/>
    </xf>
    <xf numFmtId="0" fontId="6" fillId="4" borderId="23" xfId="0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 wrapText="1"/>
    </xf>
    <xf numFmtId="0" fontId="6" fillId="3" borderId="6" xfId="0" applyFont="1" applyFill="1" applyBorder="1" applyAlignment="1">
      <alignment horizontal="center" vertical="center" wrapText="1"/>
    </xf>
    <xf numFmtId="0" fontId="6" fillId="3" borderId="31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wrapText="1"/>
    </xf>
    <xf numFmtId="0" fontId="6" fillId="3" borderId="31" xfId="0" applyFont="1" applyFill="1" applyBorder="1" applyAlignment="1">
      <alignment horizontal="center" wrapText="1"/>
    </xf>
    <xf numFmtId="0" fontId="6" fillId="3" borderId="2" xfId="0" applyFont="1" applyFill="1" applyBorder="1" applyAlignment="1">
      <alignment horizontal="center" wrapText="1"/>
    </xf>
    <xf numFmtId="0" fontId="6" fillId="4" borderId="1" xfId="0" applyFont="1" applyFill="1" applyBorder="1" applyAlignment="1">
      <alignment horizontal="center"/>
    </xf>
    <xf numFmtId="0" fontId="6" fillId="4" borderId="31" xfId="0" applyFont="1" applyFill="1" applyBorder="1" applyAlignment="1">
      <alignment horizontal="center"/>
    </xf>
    <xf numFmtId="0" fontId="6" fillId="4" borderId="2" xfId="0" applyFont="1" applyFill="1" applyBorder="1" applyAlignment="1">
      <alignment horizontal="center"/>
    </xf>
    <xf numFmtId="0" fontId="6" fillId="3" borderId="50" xfId="0" applyFont="1" applyFill="1" applyBorder="1" applyAlignment="1">
      <alignment horizontal="center" wrapText="1"/>
    </xf>
    <xf numFmtId="0" fontId="6" fillId="3" borderId="0" xfId="0" applyFont="1" applyFill="1" applyBorder="1" applyAlignment="1">
      <alignment horizontal="center" wrapText="1"/>
    </xf>
    <xf numFmtId="0" fontId="6" fillId="3" borderId="51" xfId="0" applyFont="1" applyFill="1" applyBorder="1" applyAlignment="1">
      <alignment horizontal="center" wrapText="1"/>
    </xf>
    <xf numFmtId="0" fontId="5" fillId="4" borderId="1" xfId="0" applyFont="1" applyFill="1" applyBorder="1" applyAlignment="1">
      <alignment horizontal="center" vertical="center" wrapText="1"/>
    </xf>
    <xf numFmtId="0" fontId="5" fillId="4" borderId="31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 wrapText="1"/>
    </xf>
    <xf numFmtId="0" fontId="4" fillId="6" borderId="1" xfId="0" applyFont="1" applyFill="1" applyBorder="1" applyAlignment="1">
      <alignment horizontal="center" vertical="center" wrapText="1"/>
    </xf>
    <xf numFmtId="0" fontId="4" fillId="6" borderId="31" xfId="0" applyFont="1" applyFill="1" applyBorder="1" applyAlignment="1">
      <alignment horizontal="center" vertical="center" wrapText="1"/>
    </xf>
    <xf numFmtId="0" fontId="4" fillId="6" borderId="2" xfId="0" applyFont="1" applyFill="1" applyBorder="1" applyAlignment="1">
      <alignment horizontal="center" vertical="center" wrapText="1"/>
    </xf>
    <xf numFmtId="0" fontId="4" fillId="7" borderId="1" xfId="0" applyFont="1" applyFill="1" applyBorder="1" applyAlignment="1">
      <alignment horizontal="center" wrapText="1"/>
    </xf>
    <xf numFmtId="0" fontId="4" fillId="7" borderId="31" xfId="0" applyFont="1" applyFill="1" applyBorder="1" applyAlignment="1">
      <alignment horizontal="center" wrapText="1"/>
    </xf>
    <xf numFmtId="0" fontId="4" fillId="7" borderId="32" xfId="0" applyFont="1" applyFill="1" applyBorder="1" applyAlignment="1">
      <alignment horizontal="center" wrapText="1"/>
    </xf>
    <xf numFmtId="0" fontId="4" fillId="13" borderId="5" xfId="0" applyFont="1" applyFill="1" applyBorder="1" applyAlignment="1">
      <alignment horizontal="center" vertical="center" wrapText="1"/>
    </xf>
    <xf numFmtId="0" fontId="4" fillId="13" borderId="6" xfId="0" applyFont="1" applyFill="1" applyBorder="1" applyAlignment="1">
      <alignment horizontal="center" vertical="center" wrapText="1"/>
    </xf>
    <xf numFmtId="0" fontId="6" fillId="3" borderId="7" xfId="0" applyFont="1" applyFill="1" applyBorder="1" applyAlignment="1">
      <alignment horizontal="center" vertical="center" wrapText="1"/>
    </xf>
    <xf numFmtId="0" fontId="9" fillId="15" borderId="1" xfId="0" applyFont="1" applyFill="1" applyBorder="1" applyAlignment="1">
      <alignment horizontal="center" vertical="center" wrapText="1"/>
    </xf>
    <xf numFmtId="0" fontId="9" fillId="15" borderId="31" xfId="0" applyFont="1" applyFill="1" applyBorder="1" applyAlignment="1">
      <alignment horizontal="center" vertical="center" wrapText="1"/>
    </xf>
    <xf numFmtId="0" fontId="9" fillId="15" borderId="2" xfId="0" applyFont="1" applyFill="1" applyBorder="1" applyAlignment="1">
      <alignment horizontal="center" vertical="center" wrapText="1"/>
    </xf>
    <xf numFmtId="0" fontId="6" fillId="4" borderId="34" xfId="0" applyFont="1" applyFill="1" applyBorder="1" applyAlignment="1">
      <alignment horizontal="center" wrapText="1"/>
    </xf>
    <xf numFmtId="0" fontId="6" fillId="4" borderId="35" xfId="0" applyFont="1" applyFill="1" applyBorder="1" applyAlignment="1">
      <alignment horizontal="center" wrapText="1"/>
    </xf>
    <xf numFmtId="0" fontId="6" fillId="4" borderId="33" xfId="0" applyFont="1" applyFill="1" applyBorder="1" applyAlignment="1">
      <alignment horizontal="center" wrapText="1"/>
    </xf>
    <xf numFmtId="0" fontId="6" fillId="4" borderId="1" xfId="0" applyFont="1" applyFill="1" applyBorder="1" applyAlignment="1">
      <alignment horizontal="center" wrapText="1"/>
    </xf>
    <xf numFmtId="0" fontId="6" fillId="4" borderId="31" xfId="0" applyFont="1" applyFill="1" applyBorder="1" applyAlignment="1">
      <alignment horizontal="center" wrapText="1"/>
    </xf>
    <xf numFmtId="0" fontId="6" fillId="4" borderId="32" xfId="0" applyFont="1" applyFill="1" applyBorder="1" applyAlignment="1">
      <alignment horizontal="center" wrapText="1"/>
    </xf>
    <xf numFmtId="0" fontId="6" fillId="3" borderId="34" xfId="0" applyFont="1" applyFill="1" applyBorder="1" applyAlignment="1">
      <alignment horizontal="center" wrapText="1"/>
    </xf>
    <xf numFmtId="0" fontId="6" fillId="3" borderId="35" xfId="0" applyFont="1" applyFill="1" applyBorder="1" applyAlignment="1">
      <alignment horizontal="center" wrapText="1"/>
    </xf>
    <xf numFmtId="0" fontId="6" fillId="3" borderId="36" xfId="0" applyFont="1" applyFill="1" applyBorder="1" applyAlignment="1">
      <alignment horizontal="center" wrapText="1"/>
    </xf>
    <xf numFmtId="0" fontId="5" fillId="4" borderId="1" xfId="0" applyFont="1" applyFill="1" applyBorder="1" applyAlignment="1">
      <alignment horizontal="center" wrapText="1"/>
    </xf>
    <xf numFmtId="0" fontId="5" fillId="4" borderId="31" xfId="0" applyFont="1" applyFill="1" applyBorder="1" applyAlignment="1">
      <alignment horizontal="center" wrapText="1"/>
    </xf>
    <xf numFmtId="0" fontId="5" fillId="4" borderId="32" xfId="0" applyFont="1" applyFill="1" applyBorder="1" applyAlignment="1">
      <alignment horizontal="center" wrapText="1"/>
    </xf>
    <xf numFmtId="0" fontId="6" fillId="9" borderId="5" xfId="0" applyFont="1" applyFill="1" applyBorder="1" applyAlignment="1">
      <alignment horizontal="center" wrapText="1"/>
    </xf>
    <xf numFmtId="0" fontId="6" fillId="9" borderId="6" xfId="0" applyFont="1" applyFill="1" applyBorder="1" applyAlignment="1">
      <alignment horizontal="center" wrapText="1"/>
    </xf>
    <xf numFmtId="0" fontId="6" fillId="9" borderId="7" xfId="0" applyFont="1" applyFill="1" applyBorder="1" applyAlignment="1">
      <alignment horizontal="center" wrapText="1"/>
    </xf>
    <xf numFmtId="0" fontId="6" fillId="9" borderId="62" xfId="0" applyFont="1" applyFill="1" applyBorder="1" applyAlignment="1">
      <alignment horizontal="center" vertical="center" wrapText="1"/>
    </xf>
    <xf numFmtId="0" fontId="6" fillId="9" borderId="63" xfId="0" applyFont="1" applyFill="1" applyBorder="1" applyAlignment="1">
      <alignment horizontal="center" vertical="center" wrapText="1"/>
    </xf>
    <xf numFmtId="0" fontId="6" fillId="9" borderId="64" xfId="0" applyFont="1" applyFill="1" applyBorder="1" applyAlignment="1">
      <alignment horizontal="center" vertical="center" wrapText="1"/>
    </xf>
    <xf numFmtId="0" fontId="6" fillId="4" borderId="61" xfId="0" applyFont="1" applyFill="1" applyBorder="1" applyAlignment="1">
      <alignment horizontal="center" wrapText="1"/>
    </xf>
    <xf numFmtId="0" fontId="6" fillId="4" borderId="24" xfId="0" applyFont="1" applyFill="1" applyBorder="1" applyAlignment="1">
      <alignment horizontal="center" wrapText="1"/>
    </xf>
    <xf numFmtId="0" fontId="6" fillId="4" borderId="25" xfId="0" applyFont="1" applyFill="1" applyBorder="1" applyAlignment="1">
      <alignment horizontal="center" wrapText="1"/>
    </xf>
    <xf numFmtId="0" fontId="5" fillId="2" borderId="1" xfId="0" applyFont="1" applyFill="1" applyBorder="1" applyAlignment="1">
      <alignment horizontal="center" wrapText="1"/>
    </xf>
    <xf numFmtId="0" fontId="5" fillId="2" borderId="2" xfId="0" applyFont="1" applyFill="1" applyBorder="1" applyAlignment="1">
      <alignment horizontal="center" wrapText="1"/>
    </xf>
    <xf numFmtId="0" fontId="4" fillId="2" borderId="0" xfId="0" applyFont="1" applyFill="1" applyAlignment="1">
      <alignment horizontal="center" vertical="center" wrapText="1"/>
    </xf>
    <xf numFmtId="0" fontId="5" fillId="2" borderId="0" xfId="0" applyFont="1" applyFill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/>
    </xf>
    <xf numFmtId="49" fontId="5" fillId="2" borderId="2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39997558519241921"/>
  </sheetPr>
  <dimension ref="A1:V694"/>
  <sheetViews>
    <sheetView tabSelected="1" topLeftCell="A432" workbookViewId="0">
      <selection activeCell="D441" sqref="D441"/>
    </sheetView>
  </sheetViews>
  <sheetFormatPr defaultRowHeight="12.75" x14ac:dyDescent="0.2"/>
  <cols>
    <col min="1" max="1" width="47" style="6" customWidth="1"/>
    <col min="2" max="2" width="6.5703125" style="6" customWidth="1"/>
    <col min="3" max="3" width="6.140625" style="6" customWidth="1"/>
    <col min="4" max="4" width="16.42578125" style="6" customWidth="1"/>
    <col min="5" max="5" width="13" style="6" bestFit="1" customWidth="1"/>
    <col min="6" max="6" width="15.28515625" style="6" customWidth="1"/>
    <col min="7" max="7" width="13.7109375" style="6" customWidth="1"/>
    <col min="8" max="8" width="11.85546875" style="6" customWidth="1"/>
    <col min="9" max="9" width="8.85546875" style="6" customWidth="1"/>
    <col min="10" max="10" width="7.7109375" style="6" customWidth="1"/>
    <col min="11" max="11" width="10" style="6" hidden="1" customWidth="1"/>
    <col min="12" max="12" width="9.140625" style="6" hidden="1" customWidth="1"/>
    <col min="13" max="13" width="9.5703125" style="6" hidden="1" customWidth="1"/>
    <col min="14" max="14" width="14.42578125" style="6" hidden="1" customWidth="1"/>
    <col min="15" max="15" width="0" style="6" hidden="1" customWidth="1"/>
    <col min="16" max="17" width="9.140625" style="6"/>
    <col min="18" max="18" width="11.140625" style="6" bestFit="1" customWidth="1"/>
    <col min="19" max="21" width="10.140625" style="6" bestFit="1" customWidth="1"/>
    <col min="22" max="22" width="17.85546875" style="6" customWidth="1"/>
    <col min="23" max="256" width="9.140625" style="6"/>
    <col min="257" max="257" width="41.5703125" style="6" customWidth="1"/>
    <col min="258" max="258" width="5.85546875" style="6" customWidth="1"/>
    <col min="259" max="259" width="7.85546875" style="6" customWidth="1"/>
    <col min="260" max="260" width="15.140625" style="6" customWidth="1"/>
    <col min="261" max="261" width="12.28515625" style="6" customWidth="1"/>
    <col min="262" max="262" width="14.140625" style="6" customWidth="1"/>
    <col min="263" max="263" width="14.7109375" style="6" customWidth="1"/>
    <col min="264" max="264" width="12.5703125" style="6" customWidth="1"/>
    <col min="265" max="265" width="11.5703125" style="6" customWidth="1"/>
    <col min="266" max="266" width="10.42578125" style="6" customWidth="1"/>
    <col min="267" max="271" width="0" style="6" hidden="1" customWidth="1"/>
    <col min="272" max="274" width="9.140625" style="6"/>
    <col min="275" max="277" width="10.140625" style="6" bestFit="1" customWidth="1"/>
    <col min="278" max="512" width="9.140625" style="6"/>
    <col min="513" max="513" width="41.5703125" style="6" customWidth="1"/>
    <col min="514" max="514" width="5.85546875" style="6" customWidth="1"/>
    <col min="515" max="515" width="7.85546875" style="6" customWidth="1"/>
    <col min="516" max="516" width="15.140625" style="6" customWidth="1"/>
    <col min="517" max="517" width="12.28515625" style="6" customWidth="1"/>
    <col min="518" max="518" width="14.140625" style="6" customWidth="1"/>
    <col min="519" max="519" width="14.7109375" style="6" customWidth="1"/>
    <col min="520" max="520" width="12.5703125" style="6" customWidth="1"/>
    <col min="521" max="521" width="11.5703125" style="6" customWidth="1"/>
    <col min="522" max="522" width="10.42578125" style="6" customWidth="1"/>
    <col min="523" max="527" width="0" style="6" hidden="1" customWidth="1"/>
    <col min="528" max="530" width="9.140625" style="6"/>
    <col min="531" max="533" width="10.140625" style="6" bestFit="1" customWidth="1"/>
    <col min="534" max="768" width="9.140625" style="6"/>
    <col min="769" max="769" width="41.5703125" style="6" customWidth="1"/>
    <col min="770" max="770" width="5.85546875" style="6" customWidth="1"/>
    <col min="771" max="771" width="7.85546875" style="6" customWidth="1"/>
    <col min="772" max="772" width="15.140625" style="6" customWidth="1"/>
    <col min="773" max="773" width="12.28515625" style="6" customWidth="1"/>
    <col min="774" max="774" width="14.140625" style="6" customWidth="1"/>
    <col min="775" max="775" width="14.7109375" style="6" customWidth="1"/>
    <col min="776" max="776" width="12.5703125" style="6" customWidth="1"/>
    <col min="777" max="777" width="11.5703125" style="6" customWidth="1"/>
    <col min="778" max="778" width="10.42578125" style="6" customWidth="1"/>
    <col min="779" max="783" width="0" style="6" hidden="1" customWidth="1"/>
    <col min="784" max="786" width="9.140625" style="6"/>
    <col min="787" max="789" width="10.140625" style="6" bestFit="1" customWidth="1"/>
    <col min="790" max="1024" width="9.140625" style="6"/>
    <col min="1025" max="1025" width="41.5703125" style="6" customWidth="1"/>
    <col min="1026" max="1026" width="5.85546875" style="6" customWidth="1"/>
    <col min="1027" max="1027" width="7.85546875" style="6" customWidth="1"/>
    <col min="1028" max="1028" width="15.140625" style="6" customWidth="1"/>
    <col min="1029" max="1029" width="12.28515625" style="6" customWidth="1"/>
    <col min="1030" max="1030" width="14.140625" style="6" customWidth="1"/>
    <col min="1031" max="1031" width="14.7109375" style="6" customWidth="1"/>
    <col min="1032" max="1032" width="12.5703125" style="6" customWidth="1"/>
    <col min="1033" max="1033" width="11.5703125" style="6" customWidth="1"/>
    <col min="1034" max="1034" width="10.42578125" style="6" customWidth="1"/>
    <col min="1035" max="1039" width="0" style="6" hidden="1" customWidth="1"/>
    <col min="1040" max="1042" width="9.140625" style="6"/>
    <col min="1043" max="1045" width="10.140625" style="6" bestFit="1" customWidth="1"/>
    <col min="1046" max="1280" width="9.140625" style="6"/>
    <col min="1281" max="1281" width="41.5703125" style="6" customWidth="1"/>
    <col min="1282" max="1282" width="5.85546875" style="6" customWidth="1"/>
    <col min="1283" max="1283" width="7.85546875" style="6" customWidth="1"/>
    <col min="1284" max="1284" width="15.140625" style="6" customWidth="1"/>
    <col min="1285" max="1285" width="12.28515625" style="6" customWidth="1"/>
    <col min="1286" max="1286" width="14.140625" style="6" customWidth="1"/>
    <col min="1287" max="1287" width="14.7109375" style="6" customWidth="1"/>
    <col min="1288" max="1288" width="12.5703125" style="6" customWidth="1"/>
    <col min="1289" max="1289" width="11.5703125" style="6" customWidth="1"/>
    <col min="1290" max="1290" width="10.42578125" style="6" customWidth="1"/>
    <col min="1291" max="1295" width="0" style="6" hidden="1" customWidth="1"/>
    <col min="1296" max="1298" width="9.140625" style="6"/>
    <col min="1299" max="1301" width="10.140625" style="6" bestFit="1" customWidth="1"/>
    <col min="1302" max="1536" width="9.140625" style="6"/>
    <col min="1537" max="1537" width="41.5703125" style="6" customWidth="1"/>
    <col min="1538" max="1538" width="5.85546875" style="6" customWidth="1"/>
    <col min="1539" max="1539" width="7.85546875" style="6" customWidth="1"/>
    <col min="1540" max="1540" width="15.140625" style="6" customWidth="1"/>
    <col min="1541" max="1541" width="12.28515625" style="6" customWidth="1"/>
    <col min="1542" max="1542" width="14.140625" style="6" customWidth="1"/>
    <col min="1543" max="1543" width="14.7109375" style="6" customWidth="1"/>
    <col min="1544" max="1544" width="12.5703125" style="6" customWidth="1"/>
    <col min="1545" max="1545" width="11.5703125" style="6" customWidth="1"/>
    <col min="1546" max="1546" width="10.42578125" style="6" customWidth="1"/>
    <col min="1547" max="1551" width="0" style="6" hidden="1" customWidth="1"/>
    <col min="1552" max="1554" width="9.140625" style="6"/>
    <col min="1555" max="1557" width="10.140625" style="6" bestFit="1" customWidth="1"/>
    <col min="1558" max="1792" width="9.140625" style="6"/>
    <col min="1793" max="1793" width="41.5703125" style="6" customWidth="1"/>
    <col min="1794" max="1794" width="5.85546875" style="6" customWidth="1"/>
    <col min="1795" max="1795" width="7.85546875" style="6" customWidth="1"/>
    <col min="1796" max="1796" width="15.140625" style="6" customWidth="1"/>
    <col min="1797" max="1797" width="12.28515625" style="6" customWidth="1"/>
    <col min="1798" max="1798" width="14.140625" style="6" customWidth="1"/>
    <col min="1799" max="1799" width="14.7109375" style="6" customWidth="1"/>
    <col min="1800" max="1800" width="12.5703125" style="6" customWidth="1"/>
    <col min="1801" max="1801" width="11.5703125" style="6" customWidth="1"/>
    <col min="1802" max="1802" width="10.42578125" style="6" customWidth="1"/>
    <col min="1803" max="1807" width="0" style="6" hidden="1" customWidth="1"/>
    <col min="1808" max="1810" width="9.140625" style="6"/>
    <col min="1811" max="1813" width="10.140625" style="6" bestFit="1" customWidth="1"/>
    <col min="1814" max="2048" width="9.140625" style="6"/>
    <col min="2049" max="2049" width="41.5703125" style="6" customWidth="1"/>
    <col min="2050" max="2050" width="5.85546875" style="6" customWidth="1"/>
    <col min="2051" max="2051" width="7.85546875" style="6" customWidth="1"/>
    <col min="2052" max="2052" width="15.140625" style="6" customWidth="1"/>
    <col min="2053" max="2053" width="12.28515625" style="6" customWidth="1"/>
    <col min="2054" max="2054" width="14.140625" style="6" customWidth="1"/>
    <col min="2055" max="2055" width="14.7109375" style="6" customWidth="1"/>
    <col min="2056" max="2056" width="12.5703125" style="6" customWidth="1"/>
    <col min="2057" max="2057" width="11.5703125" style="6" customWidth="1"/>
    <col min="2058" max="2058" width="10.42578125" style="6" customWidth="1"/>
    <col min="2059" max="2063" width="0" style="6" hidden="1" customWidth="1"/>
    <col min="2064" max="2066" width="9.140625" style="6"/>
    <col min="2067" max="2069" width="10.140625" style="6" bestFit="1" customWidth="1"/>
    <col min="2070" max="2304" width="9.140625" style="6"/>
    <col min="2305" max="2305" width="41.5703125" style="6" customWidth="1"/>
    <col min="2306" max="2306" width="5.85546875" style="6" customWidth="1"/>
    <col min="2307" max="2307" width="7.85546875" style="6" customWidth="1"/>
    <col min="2308" max="2308" width="15.140625" style="6" customWidth="1"/>
    <col min="2309" max="2309" width="12.28515625" style="6" customWidth="1"/>
    <col min="2310" max="2310" width="14.140625" style="6" customWidth="1"/>
    <col min="2311" max="2311" width="14.7109375" style="6" customWidth="1"/>
    <col min="2312" max="2312" width="12.5703125" style="6" customWidth="1"/>
    <col min="2313" max="2313" width="11.5703125" style="6" customWidth="1"/>
    <col min="2314" max="2314" width="10.42578125" style="6" customWidth="1"/>
    <col min="2315" max="2319" width="0" style="6" hidden="1" customWidth="1"/>
    <col min="2320" max="2322" width="9.140625" style="6"/>
    <col min="2323" max="2325" width="10.140625" style="6" bestFit="1" customWidth="1"/>
    <col min="2326" max="2560" width="9.140625" style="6"/>
    <col min="2561" max="2561" width="41.5703125" style="6" customWidth="1"/>
    <col min="2562" max="2562" width="5.85546875" style="6" customWidth="1"/>
    <col min="2563" max="2563" width="7.85546875" style="6" customWidth="1"/>
    <col min="2564" max="2564" width="15.140625" style="6" customWidth="1"/>
    <col min="2565" max="2565" width="12.28515625" style="6" customWidth="1"/>
    <col min="2566" max="2566" width="14.140625" style="6" customWidth="1"/>
    <col min="2567" max="2567" width="14.7109375" style="6" customWidth="1"/>
    <col min="2568" max="2568" width="12.5703125" style="6" customWidth="1"/>
    <col min="2569" max="2569" width="11.5703125" style="6" customWidth="1"/>
    <col min="2570" max="2570" width="10.42578125" style="6" customWidth="1"/>
    <col min="2571" max="2575" width="0" style="6" hidden="1" customWidth="1"/>
    <col min="2576" max="2578" width="9.140625" style="6"/>
    <col min="2579" max="2581" width="10.140625" style="6" bestFit="1" customWidth="1"/>
    <col min="2582" max="2816" width="9.140625" style="6"/>
    <col min="2817" max="2817" width="41.5703125" style="6" customWidth="1"/>
    <col min="2818" max="2818" width="5.85546875" style="6" customWidth="1"/>
    <col min="2819" max="2819" width="7.85546875" style="6" customWidth="1"/>
    <col min="2820" max="2820" width="15.140625" style="6" customWidth="1"/>
    <col min="2821" max="2821" width="12.28515625" style="6" customWidth="1"/>
    <col min="2822" max="2822" width="14.140625" style="6" customWidth="1"/>
    <col min="2823" max="2823" width="14.7109375" style="6" customWidth="1"/>
    <col min="2824" max="2824" width="12.5703125" style="6" customWidth="1"/>
    <col min="2825" max="2825" width="11.5703125" style="6" customWidth="1"/>
    <col min="2826" max="2826" width="10.42578125" style="6" customWidth="1"/>
    <col min="2827" max="2831" width="0" style="6" hidden="1" customWidth="1"/>
    <col min="2832" max="2834" width="9.140625" style="6"/>
    <col min="2835" max="2837" width="10.140625" style="6" bestFit="1" customWidth="1"/>
    <col min="2838" max="3072" width="9.140625" style="6"/>
    <col min="3073" max="3073" width="41.5703125" style="6" customWidth="1"/>
    <col min="3074" max="3074" width="5.85546875" style="6" customWidth="1"/>
    <col min="3075" max="3075" width="7.85546875" style="6" customWidth="1"/>
    <col min="3076" max="3076" width="15.140625" style="6" customWidth="1"/>
    <col min="3077" max="3077" width="12.28515625" style="6" customWidth="1"/>
    <col min="3078" max="3078" width="14.140625" style="6" customWidth="1"/>
    <col min="3079" max="3079" width="14.7109375" style="6" customWidth="1"/>
    <col min="3080" max="3080" width="12.5703125" style="6" customWidth="1"/>
    <col min="3081" max="3081" width="11.5703125" style="6" customWidth="1"/>
    <col min="3082" max="3082" width="10.42578125" style="6" customWidth="1"/>
    <col min="3083" max="3087" width="0" style="6" hidden="1" customWidth="1"/>
    <col min="3088" max="3090" width="9.140625" style="6"/>
    <col min="3091" max="3093" width="10.140625" style="6" bestFit="1" customWidth="1"/>
    <col min="3094" max="3328" width="9.140625" style="6"/>
    <col min="3329" max="3329" width="41.5703125" style="6" customWidth="1"/>
    <col min="3330" max="3330" width="5.85546875" style="6" customWidth="1"/>
    <col min="3331" max="3331" width="7.85546875" style="6" customWidth="1"/>
    <col min="3332" max="3332" width="15.140625" style="6" customWidth="1"/>
    <col min="3333" max="3333" width="12.28515625" style="6" customWidth="1"/>
    <col min="3334" max="3334" width="14.140625" style="6" customWidth="1"/>
    <col min="3335" max="3335" width="14.7109375" style="6" customWidth="1"/>
    <col min="3336" max="3336" width="12.5703125" style="6" customWidth="1"/>
    <col min="3337" max="3337" width="11.5703125" style="6" customWidth="1"/>
    <col min="3338" max="3338" width="10.42578125" style="6" customWidth="1"/>
    <col min="3339" max="3343" width="0" style="6" hidden="1" customWidth="1"/>
    <col min="3344" max="3346" width="9.140625" style="6"/>
    <col min="3347" max="3349" width="10.140625" style="6" bestFit="1" customWidth="1"/>
    <col min="3350" max="3584" width="9.140625" style="6"/>
    <col min="3585" max="3585" width="41.5703125" style="6" customWidth="1"/>
    <col min="3586" max="3586" width="5.85546875" style="6" customWidth="1"/>
    <col min="3587" max="3587" width="7.85546875" style="6" customWidth="1"/>
    <col min="3588" max="3588" width="15.140625" style="6" customWidth="1"/>
    <col min="3589" max="3589" width="12.28515625" style="6" customWidth="1"/>
    <col min="3590" max="3590" width="14.140625" style="6" customWidth="1"/>
    <col min="3591" max="3591" width="14.7109375" style="6" customWidth="1"/>
    <col min="3592" max="3592" width="12.5703125" style="6" customWidth="1"/>
    <col min="3593" max="3593" width="11.5703125" style="6" customWidth="1"/>
    <col min="3594" max="3594" width="10.42578125" style="6" customWidth="1"/>
    <col min="3595" max="3599" width="0" style="6" hidden="1" customWidth="1"/>
    <col min="3600" max="3602" width="9.140625" style="6"/>
    <col min="3603" max="3605" width="10.140625" style="6" bestFit="1" customWidth="1"/>
    <col min="3606" max="3840" width="9.140625" style="6"/>
    <col min="3841" max="3841" width="41.5703125" style="6" customWidth="1"/>
    <col min="3842" max="3842" width="5.85546875" style="6" customWidth="1"/>
    <col min="3843" max="3843" width="7.85546875" style="6" customWidth="1"/>
    <col min="3844" max="3844" width="15.140625" style="6" customWidth="1"/>
    <col min="3845" max="3845" width="12.28515625" style="6" customWidth="1"/>
    <col min="3846" max="3846" width="14.140625" style="6" customWidth="1"/>
    <col min="3847" max="3847" width="14.7109375" style="6" customWidth="1"/>
    <col min="3848" max="3848" width="12.5703125" style="6" customWidth="1"/>
    <col min="3849" max="3849" width="11.5703125" style="6" customWidth="1"/>
    <col min="3850" max="3850" width="10.42578125" style="6" customWidth="1"/>
    <col min="3851" max="3855" width="0" style="6" hidden="1" customWidth="1"/>
    <col min="3856" max="3858" width="9.140625" style="6"/>
    <col min="3859" max="3861" width="10.140625" style="6" bestFit="1" customWidth="1"/>
    <col min="3862" max="4096" width="9.140625" style="6"/>
    <col min="4097" max="4097" width="41.5703125" style="6" customWidth="1"/>
    <col min="4098" max="4098" width="5.85546875" style="6" customWidth="1"/>
    <col min="4099" max="4099" width="7.85546875" style="6" customWidth="1"/>
    <col min="4100" max="4100" width="15.140625" style="6" customWidth="1"/>
    <col min="4101" max="4101" width="12.28515625" style="6" customWidth="1"/>
    <col min="4102" max="4102" width="14.140625" style="6" customWidth="1"/>
    <col min="4103" max="4103" width="14.7109375" style="6" customWidth="1"/>
    <col min="4104" max="4104" width="12.5703125" style="6" customWidth="1"/>
    <col min="4105" max="4105" width="11.5703125" style="6" customWidth="1"/>
    <col min="4106" max="4106" width="10.42578125" style="6" customWidth="1"/>
    <col min="4107" max="4111" width="0" style="6" hidden="1" customWidth="1"/>
    <col min="4112" max="4114" width="9.140625" style="6"/>
    <col min="4115" max="4117" width="10.140625" style="6" bestFit="1" customWidth="1"/>
    <col min="4118" max="4352" width="9.140625" style="6"/>
    <col min="4353" max="4353" width="41.5703125" style="6" customWidth="1"/>
    <col min="4354" max="4354" width="5.85546875" style="6" customWidth="1"/>
    <col min="4355" max="4355" width="7.85546875" style="6" customWidth="1"/>
    <col min="4356" max="4356" width="15.140625" style="6" customWidth="1"/>
    <col min="4357" max="4357" width="12.28515625" style="6" customWidth="1"/>
    <col min="4358" max="4358" width="14.140625" style="6" customWidth="1"/>
    <col min="4359" max="4359" width="14.7109375" style="6" customWidth="1"/>
    <col min="4360" max="4360" width="12.5703125" style="6" customWidth="1"/>
    <col min="4361" max="4361" width="11.5703125" style="6" customWidth="1"/>
    <col min="4362" max="4362" width="10.42578125" style="6" customWidth="1"/>
    <col min="4363" max="4367" width="0" style="6" hidden="1" customWidth="1"/>
    <col min="4368" max="4370" width="9.140625" style="6"/>
    <col min="4371" max="4373" width="10.140625" style="6" bestFit="1" customWidth="1"/>
    <col min="4374" max="4608" width="9.140625" style="6"/>
    <col min="4609" max="4609" width="41.5703125" style="6" customWidth="1"/>
    <col min="4610" max="4610" width="5.85546875" style="6" customWidth="1"/>
    <col min="4611" max="4611" width="7.85546875" style="6" customWidth="1"/>
    <col min="4612" max="4612" width="15.140625" style="6" customWidth="1"/>
    <col min="4613" max="4613" width="12.28515625" style="6" customWidth="1"/>
    <col min="4614" max="4614" width="14.140625" style="6" customWidth="1"/>
    <col min="4615" max="4615" width="14.7109375" style="6" customWidth="1"/>
    <col min="4616" max="4616" width="12.5703125" style="6" customWidth="1"/>
    <col min="4617" max="4617" width="11.5703125" style="6" customWidth="1"/>
    <col min="4618" max="4618" width="10.42578125" style="6" customWidth="1"/>
    <col min="4619" max="4623" width="0" style="6" hidden="1" customWidth="1"/>
    <col min="4624" max="4626" width="9.140625" style="6"/>
    <col min="4627" max="4629" width="10.140625" style="6" bestFit="1" customWidth="1"/>
    <col min="4630" max="4864" width="9.140625" style="6"/>
    <col min="4865" max="4865" width="41.5703125" style="6" customWidth="1"/>
    <col min="4866" max="4866" width="5.85546875" style="6" customWidth="1"/>
    <col min="4867" max="4867" width="7.85546875" style="6" customWidth="1"/>
    <col min="4868" max="4868" width="15.140625" style="6" customWidth="1"/>
    <col min="4869" max="4869" width="12.28515625" style="6" customWidth="1"/>
    <col min="4870" max="4870" width="14.140625" style="6" customWidth="1"/>
    <col min="4871" max="4871" width="14.7109375" style="6" customWidth="1"/>
    <col min="4872" max="4872" width="12.5703125" style="6" customWidth="1"/>
    <col min="4873" max="4873" width="11.5703125" style="6" customWidth="1"/>
    <col min="4874" max="4874" width="10.42578125" style="6" customWidth="1"/>
    <col min="4875" max="4879" width="0" style="6" hidden="1" customWidth="1"/>
    <col min="4880" max="4882" width="9.140625" style="6"/>
    <col min="4883" max="4885" width="10.140625" style="6" bestFit="1" customWidth="1"/>
    <col min="4886" max="5120" width="9.140625" style="6"/>
    <col min="5121" max="5121" width="41.5703125" style="6" customWidth="1"/>
    <col min="5122" max="5122" width="5.85546875" style="6" customWidth="1"/>
    <col min="5123" max="5123" width="7.85546875" style="6" customWidth="1"/>
    <col min="5124" max="5124" width="15.140625" style="6" customWidth="1"/>
    <col min="5125" max="5125" width="12.28515625" style="6" customWidth="1"/>
    <col min="5126" max="5126" width="14.140625" style="6" customWidth="1"/>
    <col min="5127" max="5127" width="14.7109375" style="6" customWidth="1"/>
    <col min="5128" max="5128" width="12.5703125" style="6" customWidth="1"/>
    <col min="5129" max="5129" width="11.5703125" style="6" customWidth="1"/>
    <col min="5130" max="5130" width="10.42578125" style="6" customWidth="1"/>
    <col min="5131" max="5135" width="0" style="6" hidden="1" customWidth="1"/>
    <col min="5136" max="5138" width="9.140625" style="6"/>
    <col min="5139" max="5141" width="10.140625" style="6" bestFit="1" customWidth="1"/>
    <col min="5142" max="5376" width="9.140625" style="6"/>
    <col min="5377" max="5377" width="41.5703125" style="6" customWidth="1"/>
    <col min="5378" max="5378" width="5.85546875" style="6" customWidth="1"/>
    <col min="5379" max="5379" width="7.85546875" style="6" customWidth="1"/>
    <col min="5380" max="5380" width="15.140625" style="6" customWidth="1"/>
    <col min="5381" max="5381" width="12.28515625" style="6" customWidth="1"/>
    <col min="5382" max="5382" width="14.140625" style="6" customWidth="1"/>
    <col min="5383" max="5383" width="14.7109375" style="6" customWidth="1"/>
    <col min="5384" max="5384" width="12.5703125" style="6" customWidth="1"/>
    <col min="5385" max="5385" width="11.5703125" style="6" customWidth="1"/>
    <col min="5386" max="5386" width="10.42578125" style="6" customWidth="1"/>
    <col min="5387" max="5391" width="0" style="6" hidden="1" customWidth="1"/>
    <col min="5392" max="5394" width="9.140625" style="6"/>
    <col min="5395" max="5397" width="10.140625" style="6" bestFit="1" customWidth="1"/>
    <col min="5398" max="5632" width="9.140625" style="6"/>
    <col min="5633" max="5633" width="41.5703125" style="6" customWidth="1"/>
    <col min="5634" max="5634" width="5.85546875" style="6" customWidth="1"/>
    <col min="5635" max="5635" width="7.85546875" style="6" customWidth="1"/>
    <col min="5636" max="5636" width="15.140625" style="6" customWidth="1"/>
    <col min="5637" max="5637" width="12.28515625" style="6" customWidth="1"/>
    <col min="5638" max="5638" width="14.140625" style="6" customWidth="1"/>
    <col min="5639" max="5639" width="14.7109375" style="6" customWidth="1"/>
    <col min="5640" max="5640" width="12.5703125" style="6" customWidth="1"/>
    <col min="5641" max="5641" width="11.5703125" style="6" customWidth="1"/>
    <col min="5642" max="5642" width="10.42578125" style="6" customWidth="1"/>
    <col min="5643" max="5647" width="0" style="6" hidden="1" customWidth="1"/>
    <col min="5648" max="5650" width="9.140625" style="6"/>
    <col min="5651" max="5653" width="10.140625" style="6" bestFit="1" customWidth="1"/>
    <col min="5654" max="5888" width="9.140625" style="6"/>
    <col min="5889" max="5889" width="41.5703125" style="6" customWidth="1"/>
    <col min="5890" max="5890" width="5.85546875" style="6" customWidth="1"/>
    <col min="5891" max="5891" width="7.85546875" style="6" customWidth="1"/>
    <col min="5892" max="5892" width="15.140625" style="6" customWidth="1"/>
    <col min="5893" max="5893" width="12.28515625" style="6" customWidth="1"/>
    <col min="5894" max="5894" width="14.140625" style="6" customWidth="1"/>
    <col min="5895" max="5895" width="14.7109375" style="6" customWidth="1"/>
    <col min="5896" max="5896" width="12.5703125" style="6" customWidth="1"/>
    <col min="5897" max="5897" width="11.5703125" style="6" customWidth="1"/>
    <col min="5898" max="5898" width="10.42578125" style="6" customWidth="1"/>
    <col min="5899" max="5903" width="0" style="6" hidden="1" customWidth="1"/>
    <col min="5904" max="5906" width="9.140625" style="6"/>
    <col min="5907" max="5909" width="10.140625" style="6" bestFit="1" customWidth="1"/>
    <col min="5910" max="6144" width="9.140625" style="6"/>
    <col min="6145" max="6145" width="41.5703125" style="6" customWidth="1"/>
    <col min="6146" max="6146" width="5.85546875" style="6" customWidth="1"/>
    <col min="6147" max="6147" width="7.85546875" style="6" customWidth="1"/>
    <col min="6148" max="6148" width="15.140625" style="6" customWidth="1"/>
    <col min="6149" max="6149" width="12.28515625" style="6" customWidth="1"/>
    <col min="6150" max="6150" width="14.140625" style="6" customWidth="1"/>
    <col min="6151" max="6151" width="14.7109375" style="6" customWidth="1"/>
    <col min="6152" max="6152" width="12.5703125" style="6" customWidth="1"/>
    <col min="6153" max="6153" width="11.5703125" style="6" customWidth="1"/>
    <col min="6154" max="6154" width="10.42578125" style="6" customWidth="1"/>
    <col min="6155" max="6159" width="0" style="6" hidden="1" customWidth="1"/>
    <col min="6160" max="6162" width="9.140625" style="6"/>
    <col min="6163" max="6165" width="10.140625" style="6" bestFit="1" customWidth="1"/>
    <col min="6166" max="6400" width="9.140625" style="6"/>
    <col min="6401" max="6401" width="41.5703125" style="6" customWidth="1"/>
    <col min="6402" max="6402" width="5.85546875" style="6" customWidth="1"/>
    <col min="6403" max="6403" width="7.85546875" style="6" customWidth="1"/>
    <col min="6404" max="6404" width="15.140625" style="6" customWidth="1"/>
    <col min="6405" max="6405" width="12.28515625" style="6" customWidth="1"/>
    <col min="6406" max="6406" width="14.140625" style="6" customWidth="1"/>
    <col min="6407" max="6407" width="14.7109375" style="6" customWidth="1"/>
    <col min="6408" max="6408" width="12.5703125" style="6" customWidth="1"/>
    <col min="6409" max="6409" width="11.5703125" style="6" customWidth="1"/>
    <col min="6410" max="6410" width="10.42578125" style="6" customWidth="1"/>
    <col min="6411" max="6415" width="0" style="6" hidden="1" customWidth="1"/>
    <col min="6416" max="6418" width="9.140625" style="6"/>
    <col min="6419" max="6421" width="10.140625" style="6" bestFit="1" customWidth="1"/>
    <col min="6422" max="6656" width="9.140625" style="6"/>
    <col min="6657" max="6657" width="41.5703125" style="6" customWidth="1"/>
    <col min="6658" max="6658" width="5.85546875" style="6" customWidth="1"/>
    <col min="6659" max="6659" width="7.85546875" style="6" customWidth="1"/>
    <col min="6660" max="6660" width="15.140625" style="6" customWidth="1"/>
    <col min="6661" max="6661" width="12.28515625" style="6" customWidth="1"/>
    <col min="6662" max="6662" width="14.140625" style="6" customWidth="1"/>
    <col min="6663" max="6663" width="14.7109375" style="6" customWidth="1"/>
    <col min="6664" max="6664" width="12.5703125" style="6" customWidth="1"/>
    <col min="6665" max="6665" width="11.5703125" style="6" customWidth="1"/>
    <col min="6666" max="6666" width="10.42578125" style="6" customWidth="1"/>
    <col min="6667" max="6671" width="0" style="6" hidden="1" customWidth="1"/>
    <col min="6672" max="6674" width="9.140625" style="6"/>
    <col min="6675" max="6677" width="10.140625" style="6" bestFit="1" customWidth="1"/>
    <col min="6678" max="6912" width="9.140625" style="6"/>
    <col min="6913" max="6913" width="41.5703125" style="6" customWidth="1"/>
    <col min="6914" max="6914" width="5.85546875" style="6" customWidth="1"/>
    <col min="6915" max="6915" width="7.85546875" style="6" customWidth="1"/>
    <col min="6916" max="6916" width="15.140625" style="6" customWidth="1"/>
    <col min="6917" max="6917" width="12.28515625" style="6" customWidth="1"/>
    <col min="6918" max="6918" width="14.140625" style="6" customWidth="1"/>
    <col min="6919" max="6919" width="14.7109375" style="6" customWidth="1"/>
    <col min="6920" max="6920" width="12.5703125" style="6" customWidth="1"/>
    <col min="6921" max="6921" width="11.5703125" style="6" customWidth="1"/>
    <col min="6922" max="6922" width="10.42578125" style="6" customWidth="1"/>
    <col min="6923" max="6927" width="0" style="6" hidden="1" customWidth="1"/>
    <col min="6928" max="6930" width="9.140625" style="6"/>
    <col min="6931" max="6933" width="10.140625" style="6" bestFit="1" customWidth="1"/>
    <col min="6934" max="7168" width="9.140625" style="6"/>
    <col min="7169" max="7169" width="41.5703125" style="6" customWidth="1"/>
    <col min="7170" max="7170" width="5.85546875" style="6" customWidth="1"/>
    <col min="7171" max="7171" width="7.85546875" style="6" customWidth="1"/>
    <col min="7172" max="7172" width="15.140625" style="6" customWidth="1"/>
    <col min="7173" max="7173" width="12.28515625" style="6" customWidth="1"/>
    <col min="7174" max="7174" width="14.140625" style="6" customWidth="1"/>
    <col min="7175" max="7175" width="14.7109375" style="6" customWidth="1"/>
    <col min="7176" max="7176" width="12.5703125" style="6" customWidth="1"/>
    <col min="7177" max="7177" width="11.5703125" style="6" customWidth="1"/>
    <col min="7178" max="7178" width="10.42578125" style="6" customWidth="1"/>
    <col min="7179" max="7183" width="0" style="6" hidden="1" customWidth="1"/>
    <col min="7184" max="7186" width="9.140625" style="6"/>
    <col min="7187" max="7189" width="10.140625" style="6" bestFit="1" customWidth="1"/>
    <col min="7190" max="7424" width="9.140625" style="6"/>
    <col min="7425" max="7425" width="41.5703125" style="6" customWidth="1"/>
    <col min="7426" max="7426" width="5.85546875" style="6" customWidth="1"/>
    <col min="7427" max="7427" width="7.85546875" style="6" customWidth="1"/>
    <col min="7428" max="7428" width="15.140625" style="6" customWidth="1"/>
    <col min="7429" max="7429" width="12.28515625" style="6" customWidth="1"/>
    <col min="7430" max="7430" width="14.140625" style="6" customWidth="1"/>
    <col min="7431" max="7431" width="14.7109375" style="6" customWidth="1"/>
    <col min="7432" max="7432" width="12.5703125" style="6" customWidth="1"/>
    <col min="7433" max="7433" width="11.5703125" style="6" customWidth="1"/>
    <col min="7434" max="7434" width="10.42578125" style="6" customWidth="1"/>
    <col min="7435" max="7439" width="0" style="6" hidden="1" customWidth="1"/>
    <col min="7440" max="7442" width="9.140625" style="6"/>
    <col min="7443" max="7445" width="10.140625" style="6" bestFit="1" customWidth="1"/>
    <col min="7446" max="7680" width="9.140625" style="6"/>
    <col min="7681" max="7681" width="41.5703125" style="6" customWidth="1"/>
    <col min="7682" max="7682" width="5.85546875" style="6" customWidth="1"/>
    <col min="7683" max="7683" width="7.85546875" style="6" customWidth="1"/>
    <col min="7684" max="7684" width="15.140625" style="6" customWidth="1"/>
    <col min="7685" max="7685" width="12.28515625" style="6" customWidth="1"/>
    <col min="7686" max="7686" width="14.140625" style="6" customWidth="1"/>
    <col min="7687" max="7687" width="14.7109375" style="6" customWidth="1"/>
    <col min="7688" max="7688" width="12.5703125" style="6" customWidth="1"/>
    <col min="7689" max="7689" width="11.5703125" style="6" customWidth="1"/>
    <col min="7690" max="7690" width="10.42578125" style="6" customWidth="1"/>
    <col min="7691" max="7695" width="0" style="6" hidden="1" customWidth="1"/>
    <col min="7696" max="7698" width="9.140625" style="6"/>
    <col min="7699" max="7701" width="10.140625" style="6" bestFit="1" customWidth="1"/>
    <col min="7702" max="7936" width="9.140625" style="6"/>
    <col min="7937" max="7937" width="41.5703125" style="6" customWidth="1"/>
    <col min="7938" max="7938" width="5.85546875" style="6" customWidth="1"/>
    <col min="7939" max="7939" width="7.85546875" style="6" customWidth="1"/>
    <col min="7940" max="7940" width="15.140625" style="6" customWidth="1"/>
    <col min="7941" max="7941" width="12.28515625" style="6" customWidth="1"/>
    <col min="7942" max="7942" width="14.140625" style="6" customWidth="1"/>
    <col min="7943" max="7943" width="14.7109375" style="6" customWidth="1"/>
    <col min="7944" max="7944" width="12.5703125" style="6" customWidth="1"/>
    <col min="7945" max="7945" width="11.5703125" style="6" customWidth="1"/>
    <col min="7946" max="7946" width="10.42578125" style="6" customWidth="1"/>
    <col min="7947" max="7951" width="0" style="6" hidden="1" customWidth="1"/>
    <col min="7952" max="7954" width="9.140625" style="6"/>
    <col min="7955" max="7957" width="10.140625" style="6" bestFit="1" customWidth="1"/>
    <col min="7958" max="8192" width="9.140625" style="6"/>
    <col min="8193" max="8193" width="41.5703125" style="6" customWidth="1"/>
    <col min="8194" max="8194" width="5.85546875" style="6" customWidth="1"/>
    <col min="8195" max="8195" width="7.85546875" style="6" customWidth="1"/>
    <col min="8196" max="8196" width="15.140625" style="6" customWidth="1"/>
    <col min="8197" max="8197" width="12.28515625" style="6" customWidth="1"/>
    <col min="8198" max="8198" width="14.140625" style="6" customWidth="1"/>
    <col min="8199" max="8199" width="14.7109375" style="6" customWidth="1"/>
    <col min="8200" max="8200" width="12.5703125" style="6" customWidth="1"/>
    <col min="8201" max="8201" width="11.5703125" style="6" customWidth="1"/>
    <col min="8202" max="8202" width="10.42578125" style="6" customWidth="1"/>
    <col min="8203" max="8207" width="0" style="6" hidden="1" customWidth="1"/>
    <col min="8208" max="8210" width="9.140625" style="6"/>
    <col min="8211" max="8213" width="10.140625" style="6" bestFit="1" customWidth="1"/>
    <col min="8214" max="8448" width="9.140625" style="6"/>
    <col min="8449" max="8449" width="41.5703125" style="6" customWidth="1"/>
    <col min="8450" max="8450" width="5.85546875" style="6" customWidth="1"/>
    <col min="8451" max="8451" width="7.85546875" style="6" customWidth="1"/>
    <col min="8452" max="8452" width="15.140625" style="6" customWidth="1"/>
    <col min="8453" max="8453" width="12.28515625" style="6" customWidth="1"/>
    <col min="8454" max="8454" width="14.140625" style="6" customWidth="1"/>
    <col min="8455" max="8455" width="14.7109375" style="6" customWidth="1"/>
    <col min="8456" max="8456" width="12.5703125" style="6" customWidth="1"/>
    <col min="8457" max="8457" width="11.5703125" style="6" customWidth="1"/>
    <col min="8458" max="8458" width="10.42578125" style="6" customWidth="1"/>
    <col min="8459" max="8463" width="0" style="6" hidden="1" customWidth="1"/>
    <col min="8464" max="8466" width="9.140625" style="6"/>
    <col min="8467" max="8469" width="10.140625" style="6" bestFit="1" customWidth="1"/>
    <col min="8470" max="8704" width="9.140625" style="6"/>
    <col min="8705" max="8705" width="41.5703125" style="6" customWidth="1"/>
    <col min="8706" max="8706" width="5.85546875" style="6" customWidth="1"/>
    <col min="8707" max="8707" width="7.85546875" style="6" customWidth="1"/>
    <col min="8708" max="8708" width="15.140625" style="6" customWidth="1"/>
    <col min="8709" max="8709" width="12.28515625" style="6" customWidth="1"/>
    <col min="8710" max="8710" width="14.140625" style="6" customWidth="1"/>
    <col min="8711" max="8711" width="14.7109375" style="6" customWidth="1"/>
    <col min="8712" max="8712" width="12.5703125" style="6" customWidth="1"/>
    <col min="8713" max="8713" width="11.5703125" style="6" customWidth="1"/>
    <col min="8714" max="8714" width="10.42578125" style="6" customWidth="1"/>
    <col min="8715" max="8719" width="0" style="6" hidden="1" customWidth="1"/>
    <col min="8720" max="8722" width="9.140625" style="6"/>
    <col min="8723" max="8725" width="10.140625" style="6" bestFit="1" customWidth="1"/>
    <col min="8726" max="8960" width="9.140625" style="6"/>
    <col min="8961" max="8961" width="41.5703125" style="6" customWidth="1"/>
    <col min="8962" max="8962" width="5.85546875" style="6" customWidth="1"/>
    <col min="8963" max="8963" width="7.85546875" style="6" customWidth="1"/>
    <col min="8964" max="8964" width="15.140625" style="6" customWidth="1"/>
    <col min="8965" max="8965" width="12.28515625" style="6" customWidth="1"/>
    <col min="8966" max="8966" width="14.140625" style="6" customWidth="1"/>
    <col min="8967" max="8967" width="14.7109375" style="6" customWidth="1"/>
    <col min="8968" max="8968" width="12.5703125" style="6" customWidth="1"/>
    <col min="8969" max="8969" width="11.5703125" style="6" customWidth="1"/>
    <col min="8970" max="8970" width="10.42578125" style="6" customWidth="1"/>
    <col min="8971" max="8975" width="0" style="6" hidden="1" customWidth="1"/>
    <col min="8976" max="8978" width="9.140625" style="6"/>
    <col min="8979" max="8981" width="10.140625" style="6" bestFit="1" customWidth="1"/>
    <col min="8982" max="9216" width="9.140625" style="6"/>
    <col min="9217" max="9217" width="41.5703125" style="6" customWidth="1"/>
    <col min="9218" max="9218" width="5.85546875" style="6" customWidth="1"/>
    <col min="9219" max="9219" width="7.85546875" style="6" customWidth="1"/>
    <col min="9220" max="9220" width="15.140625" style="6" customWidth="1"/>
    <col min="9221" max="9221" width="12.28515625" style="6" customWidth="1"/>
    <col min="9222" max="9222" width="14.140625" style="6" customWidth="1"/>
    <col min="9223" max="9223" width="14.7109375" style="6" customWidth="1"/>
    <col min="9224" max="9224" width="12.5703125" style="6" customWidth="1"/>
    <col min="9225" max="9225" width="11.5703125" style="6" customWidth="1"/>
    <col min="9226" max="9226" width="10.42578125" style="6" customWidth="1"/>
    <col min="9227" max="9231" width="0" style="6" hidden="1" customWidth="1"/>
    <col min="9232" max="9234" width="9.140625" style="6"/>
    <col min="9235" max="9237" width="10.140625" style="6" bestFit="1" customWidth="1"/>
    <col min="9238" max="9472" width="9.140625" style="6"/>
    <col min="9473" max="9473" width="41.5703125" style="6" customWidth="1"/>
    <col min="9474" max="9474" width="5.85546875" style="6" customWidth="1"/>
    <col min="9475" max="9475" width="7.85546875" style="6" customWidth="1"/>
    <col min="9476" max="9476" width="15.140625" style="6" customWidth="1"/>
    <col min="9477" max="9477" width="12.28515625" style="6" customWidth="1"/>
    <col min="9478" max="9478" width="14.140625" style="6" customWidth="1"/>
    <col min="9479" max="9479" width="14.7109375" style="6" customWidth="1"/>
    <col min="9480" max="9480" width="12.5703125" style="6" customWidth="1"/>
    <col min="9481" max="9481" width="11.5703125" style="6" customWidth="1"/>
    <col min="9482" max="9482" width="10.42578125" style="6" customWidth="1"/>
    <col min="9483" max="9487" width="0" style="6" hidden="1" customWidth="1"/>
    <col min="9488" max="9490" width="9.140625" style="6"/>
    <col min="9491" max="9493" width="10.140625" style="6" bestFit="1" customWidth="1"/>
    <col min="9494" max="9728" width="9.140625" style="6"/>
    <col min="9729" max="9729" width="41.5703125" style="6" customWidth="1"/>
    <col min="9730" max="9730" width="5.85546875" style="6" customWidth="1"/>
    <col min="9731" max="9731" width="7.85546875" style="6" customWidth="1"/>
    <col min="9732" max="9732" width="15.140625" style="6" customWidth="1"/>
    <col min="9733" max="9733" width="12.28515625" style="6" customWidth="1"/>
    <col min="9734" max="9734" width="14.140625" style="6" customWidth="1"/>
    <col min="9735" max="9735" width="14.7109375" style="6" customWidth="1"/>
    <col min="9736" max="9736" width="12.5703125" style="6" customWidth="1"/>
    <col min="9737" max="9737" width="11.5703125" style="6" customWidth="1"/>
    <col min="9738" max="9738" width="10.42578125" style="6" customWidth="1"/>
    <col min="9739" max="9743" width="0" style="6" hidden="1" customWidth="1"/>
    <col min="9744" max="9746" width="9.140625" style="6"/>
    <col min="9747" max="9749" width="10.140625" style="6" bestFit="1" customWidth="1"/>
    <col min="9750" max="9984" width="9.140625" style="6"/>
    <col min="9985" max="9985" width="41.5703125" style="6" customWidth="1"/>
    <col min="9986" max="9986" width="5.85546875" style="6" customWidth="1"/>
    <col min="9987" max="9987" width="7.85546875" style="6" customWidth="1"/>
    <col min="9988" max="9988" width="15.140625" style="6" customWidth="1"/>
    <col min="9989" max="9989" width="12.28515625" style="6" customWidth="1"/>
    <col min="9990" max="9990" width="14.140625" style="6" customWidth="1"/>
    <col min="9991" max="9991" width="14.7109375" style="6" customWidth="1"/>
    <col min="9992" max="9992" width="12.5703125" style="6" customWidth="1"/>
    <col min="9993" max="9993" width="11.5703125" style="6" customWidth="1"/>
    <col min="9994" max="9994" width="10.42578125" style="6" customWidth="1"/>
    <col min="9995" max="9999" width="0" style="6" hidden="1" customWidth="1"/>
    <col min="10000" max="10002" width="9.140625" style="6"/>
    <col min="10003" max="10005" width="10.140625" style="6" bestFit="1" customWidth="1"/>
    <col min="10006" max="10240" width="9.140625" style="6"/>
    <col min="10241" max="10241" width="41.5703125" style="6" customWidth="1"/>
    <col min="10242" max="10242" width="5.85546875" style="6" customWidth="1"/>
    <col min="10243" max="10243" width="7.85546875" style="6" customWidth="1"/>
    <col min="10244" max="10244" width="15.140625" style="6" customWidth="1"/>
    <col min="10245" max="10245" width="12.28515625" style="6" customWidth="1"/>
    <col min="10246" max="10246" width="14.140625" style="6" customWidth="1"/>
    <col min="10247" max="10247" width="14.7109375" style="6" customWidth="1"/>
    <col min="10248" max="10248" width="12.5703125" style="6" customWidth="1"/>
    <col min="10249" max="10249" width="11.5703125" style="6" customWidth="1"/>
    <col min="10250" max="10250" width="10.42578125" style="6" customWidth="1"/>
    <col min="10251" max="10255" width="0" style="6" hidden="1" customWidth="1"/>
    <col min="10256" max="10258" width="9.140625" style="6"/>
    <col min="10259" max="10261" width="10.140625" style="6" bestFit="1" customWidth="1"/>
    <col min="10262" max="10496" width="9.140625" style="6"/>
    <col min="10497" max="10497" width="41.5703125" style="6" customWidth="1"/>
    <col min="10498" max="10498" width="5.85546875" style="6" customWidth="1"/>
    <col min="10499" max="10499" width="7.85546875" style="6" customWidth="1"/>
    <col min="10500" max="10500" width="15.140625" style="6" customWidth="1"/>
    <col min="10501" max="10501" width="12.28515625" style="6" customWidth="1"/>
    <col min="10502" max="10502" width="14.140625" style="6" customWidth="1"/>
    <col min="10503" max="10503" width="14.7109375" style="6" customWidth="1"/>
    <col min="10504" max="10504" width="12.5703125" style="6" customWidth="1"/>
    <col min="10505" max="10505" width="11.5703125" style="6" customWidth="1"/>
    <col min="10506" max="10506" width="10.42578125" style="6" customWidth="1"/>
    <col min="10507" max="10511" width="0" style="6" hidden="1" customWidth="1"/>
    <col min="10512" max="10514" width="9.140625" style="6"/>
    <col min="10515" max="10517" width="10.140625" style="6" bestFit="1" customWidth="1"/>
    <col min="10518" max="10752" width="9.140625" style="6"/>
    <col min="10753" max="10753" width="41.5703125" style="6" customWidth="1"/>
    <col min="10754" max="10754" width="5.85546875" style="6" customWidth="1"/>
    <col min="10755" max="10755" width="7.85546875" style="6" customWidth="1"/>
    <col min="10756" max="10756" width="15.140625" style="6" customWidth="1"/>
    <col min="10757" max="10757" width="12.28515625" style="6" customWidth="1"/>
    <col min="10758" max="10758" width="14.140625" style="6" customWidth="1"/>
    <col min="10759" max="10759" width="14.7109375" style="6" customWidth="1"/>
    <col min="10760" max="10760" width="12.5703125" style="6" customWidth="1"/>
    <col min="10761" max="10761" width="11.5703125" style="6" customWidth="1"/>
    <col min="10762" max="10762" width="10.42578125" style="6" customWidth="1"/>
    <col min="10763" max="10767" width="0" style="6" hidden="1" customWidth="1"/>
    <col min="10768" max="10770" width="9.140625" style="6"/>
    <col min="10771" max="10773" width="10.140625" style="6" bestFit="1" customWidth="1"/>
    <col min="10774" max="11008" width="9.140625" style="6"/>
    <col min="11009" max="11009" width="41.5703125" style="6" customWidth="1"/>
    <col min="11010" max="11010" width="5.85546875" style="6" customWidth="1"/>
    <col min="11011" max="11011" width="7.85546875" style="6" customWidth="1"/>
    <col min="11012" max="11012" width="15.140625" style="6" customWidth="1"/>
    <col min="11013" max="11013" width="12.28515625" style="6" customWidth="1"/>
    <col min="11014" max="11014" width="14.140625" style="6" customWidth="1"/>
    <col min="11015" max="11015" width="14.7109375" style="6" customWidth="1"/>
    <col min="11016" max="11016" width="12.5703125" style="6" customWidth="1"/>
    <col min="11017" max="11017" width="11.5703125" style="6" customWidth="1"/>
    <col min="11018" max="11018" width="10.42578125" style="6" customWidth="1"/>
    <col min="11019" max="11023" width="0" style="6" hidden="1" customWidth="1"/>
    <col min="11024" max="11026" width="9.140625" style="6"/>
    <col min="11027" max="11029" width="10.140625" style="6" bestFit="1" customWidth="1"/>
    <col min="11030" max="11264" width="9.140625" style="6"/>
    <col min="11265" max="11265" width="41.5703125" style="6" customWidth="1"/>
    <col min="11266" max="11266" width="5.85546875" style="6" customWidth="1"/>
    <col min="11267" max="11267" width="7.85546875" style="6" customWidth="1"/>
    <col min="11268" max="11268" width="15.140625" style="6" customWidth="1"/>
    <col min="11269" max="11269" width="12.28515625" style="6" customWidth="1"/>
    <col min="11270" max="11270" width="14.140625" style="6" customWidth="1"/>
    <col min="11271" max="11271" width="14.7109375" style="6" customWidth="1"/>
    <col min="11272" max="11272" width="12.5703125" style="6" customWidth="1"/>
    <col min="11273" max="11273" width="11.5703125" style="6" customWidth="1"/>
    <col min="11274" max="11274" width="10.42578125" style="6" customWidth="1"/>
    <col min="11275" max="11279" width="0" style="6" hidden="1" customWidth="1"/>
    <col min="11280" max="11282" width="9.140625" style="6"/>
    <col min="11283" max="11285" width="10.140625" style="6" bestFit="1" customWidth="1"/>
    <col min="11286" max="11520" width="9.140625" style="6"/>
    <col min="11521" max="11521" width="41.5703125" style="6" customWidth="1"/>
    <col min="11522" max="11522" width="5.85546875" style="6" customWidth="1"/>
    <col min="11523" max="11523" width="7.85546875" style="6" customWidth="1"/>
    <col min="11524" max="11524" width="15.140625" style="6" customWidth="1"/>
    <col min="11525" max="11525" width="12.28515625" style="6" customWidth="1"/>
    <col min="11526" max="11526" width="14.140625" style="6" customWidth="1"/>
    <col min="11527" max="11527" width="14.7109375" style="6" customWidth="1"/>
    <col min="11528" max="11528" width="12.5703125" style="6" customWidth="1"/>
    <col min="11529" max="11529" width="11.5703125" style="6" customWidth="1"/>
    <col min="11530" max="11530" width="10.42578125" style="6" customWidth="1"/>
    <col min="11531" max="11535" width="0" style="6" hidden="1" customWidth="1"/>
    <col min="11536" max="11538" width="9.140625" style="6"/>
    <col min="11539" max="11541" width="10.140625" style="6" bestFit="1" customWidth="1"/>
    <col min="11542" max="11776" width="9.140625" style="6"/>
    <col min="11777" max="11777" width="41.5703125" style="6" customWidth="1"/>
    <col min="11778" max="11778" width="5.85546875" style="6" customWidth="1"/>
    <col min="11779" max="11779" width="7.85546875" style="6" customWidth="1"/>
    <col min="11780" max="11780" width="15.140625" style="6" customWidth="1"/>
    <col min="11781" max="11781" width="12.28515625" style="6" customWidth="1"/>
    <col min="11782" max="11782" width="14.140625" style="6" customWidth="1"/>
    <col min="11783" max="11783" width="14.7109375" style="6" customWidth="1"/>
    <col min="11784" max="11784" width="12.5703125" style="6" customWidth="1"/>
    <col min="11785" max="11785" width="11.5703125" style="6" customWidth="1"/>
    <col min="11786" max="11786" width="10.42578125" style="6" customWidth="1"/>
    <col min="11787" max="11791" width="0" style="6" hidden="1" customWidth="1"/>
    <col min="11792" max="11794" width="9.140625" style="6"/>
    <col min="11795" max="11797" width="10.140625" style="6" bestFit="1" customWidth="1"/>
    <col min="11798" max="12032" width="9.140625" style="6"/>
    <col min="12033" max="12033" width="41.5703125" style="6" customWidth="1"/>
    <col min="12034" max="12034" width="5.85546875" style="6" customWidth="1"/>
    <col min="12035" max="12035" width="7.85546875" style="6" customWidth="1"/>
    <col min="12036" max="12036" width="15.140625" style="6" customWidth="1"/>
    <col min="12037" max="12037" width="12.28515625" style="6" customWidth="1"/>
    <col min="12038" max="12038" width="14.140625" style="6" customWidth="1"/>
    <col min="12039" max="12039" width="14.7109375" style="6" customWidth="1"/>
    <col min="12040" max="12040" width="12.5703125" style="6" customWidth="1"/>
    <col min="12041" max="12041" width="11.5703125" style="6" customWidth="1"/>
    <col min="12042" max="12042" width="10.42578125" style="6" customWidth="1"/>
    <col min="12043" max="12047" width="0" style="6" hidden="1" customWidth="1"/>
    <col min="12048" max="12050" width="9.140625" style="6"/>
    <col min="12051" max="12053" width="10.140625" style="6" bestFit="1" customWidth="1"/>
    <col min="12054" max="12288" width="9.140625" style="6"/>
    <col min="12289" max="12289" width="41.5703125" style="6" customWidth="1"/>
    <col min="12290" max="12290" width="5.85546875" style="6" customWidth="1"/>
    <col min="12291" max="12291" width="7.85546875" style="6" customWidth="1"/>
    <col min="12292" max="12292" width="15.140625" style="6" customWidth="1"/>
    <col min="12293" max="12293" width="12.28515625" style="6" customWidth="1"/>
    <col min="12294" max="12294" width="14.140625" style="6" customWidth="1"/>
    <col min="12295" max="12295" width="14.7109375" style="6" customWidth="1"/>
    <col min="12296" max="12296" width="12.5703125" style="6" customWidth="1"/>
    <col min="12297" max="12297" width="11.5703125" style="6" customWidth="1"/>
    <col min="12298" max="12298" width="10.42578125" style="6" customWidth="1"/>
    <col min="12299" max="12303" width="0" style="6" hidden="1" customWidth="1"/>
    <col min="12304" max="12306" width="9.140625" style="6"/>
    <col min="12307" max="12309" width="10.140625" style="6" bestFit="1" customWidth="1"/>
    <col min="12310" max="12544" width="9.140625" style="6"/>
    <col min="12545" max="12545" width="41.5703125" style="6" customWidth="1"/>
    <col min="12546" max="12546" width="5.85546875" style="6" customWidth="1"/>
    <col min="12547" max="12547" width="7.85546875" style="6" customWidth="1"/>
    <col min="12548" max="12548" width="15.140625" style="6" customWidth="1"/>
    <col min="12549" max="12549" width="12.28515625" style="6" customWidth="1"/>
    <col min="12550" max="12550" width="14.140625" style="6" customWidth="1"/>
    <col min="12551" max="12551" width="14.7109375" style="6" customWidth="1"/>
    <col min="12552" max="12552" width="12.5703125" style="6" customWidth="1"/>
    <col min="12553" max="12553" width="11.5703125" style="6" customWidth="1"/>
    <col min="12554" max="12554" width="10.42578125" style="6" customWidth="1"/>
    <col min="12555" max="12559" width="0" style="6" hidden="1" customWidth="1"/>
    <col min="12560" max="12562" width="9.140625" style="6"/>
    <col min="12563" max="12565" width="10.140625" style="6" bestFit="1" customWidth="1"/>
    <col min="12566" max="12800" width="9.140625" style="6"/>
    <col min="12801" max="12801" width="41.5703125" style="6" customWidth="1"/>
    <col min="12802" max="12802" width="5.85546875" style="6" customWidth="1"/>
    <col min="12803" max="12803" width="7.85546875" style="6" customWidth="1"/>
    <col min="12804" max="12804" width="15.140625" style="6" customWidth="1"/>
    <col min="12805" max="12805" width="12.28515625" style="6" customWidth="1"/>
    <col min="12806" max="12806" width="14.140625" style="6" customWidth="1"/>
    <col min="12807" max="12807" width="14.7109375" style="6" customWidth="1"/>
    <col min="12808" max="12808" width="12.5703125" style="6" customWidth="1"/>
    <col min="12809" max="12809" width="11.5703125" style="6" customWidth="1"/>
    <col min="12810" max="12810" width="10.42578125" style="6" customWidth="1"/>
    <col min="12811" max="12815" width="0" style="6" hidden="1" customWidth="1"/>
    <col min="12816" max="12818" width="9.140625" style="6"/>
    <col min="12819" max="12821" width="10.140625" style="6" bestFit="1" customWidth="1"/>
    <col min="12822" max="13056" width="9.140625" style="6"/>
    <col min="13057" max="13057" width="41.5703125" style="6" customWidth="1"/>
    <col min="13058" max="13058" width="5.85546875" style="6" customWidth="1"/>
    <col min="13059" max="13059" width="7.85546875" style="6" customWidth="1"/>
    <col min="13060" max="13060" width="15.140625" style="6" customWidth="1"/>
    <col min="13061" max="13061" width="12.28515625" style="6" customWidth="1"/>
    <col min="13062" max="13062" width="14.140625" style="6" customWidth="1"/>
    <col min="13063" max="13063" width="14.7109375" style="6" customWidth="1"/>
    <col min="13064" max="13064" width="12.5703125" style="6" customWidth="1"/>
    <col min="13065" max="13065" width="11.5703125" style="6" customWidth="1"/>
    <col min="13066" max="13066" width="10.42578125" style="6" customWidth="1"/>
    <col min="13067" max="13071" width="0" style="6" hidden="1" customWidth="1"/>
    <col min="13072" max="13074" width="9.140625" style="6"/>
    <col min="13075" max="13077" width="10.140625" style="6" bestFit="1" customWidth="1"/>
    <col min="13078" max="13312" width="9.140625" style="6"/>
    <col min="13313" max="13313" width="41.5703125" style="6" customWidth="1"/>
    <col min="13314" max="13314" width="5.85546875" style="6" customWidth="1"/>
    <col min="13315" max="13315" width="7.85546875" style="6" customWidth="1"/>
    <col min="13316" max="13316" width="15.140625" style="6" customWidth="1"/>
    <col min="13317" max="13317" width="12.28515625" style="6" customWidth="1"/>
    <col min="13318" max="13318" width="14.140625" style="6" customWidth="1"/>
    <col min="13319" max="13319" width="14.7109375" style="6" customWidth="1"/>
    <col min="13320" max="13320" width="12.5703125" style="6" customWidth="1"/>
    <col min="13321" max="13321" width="11.5703125" style="6" customWidth="1"/>
    <col min="13322" max="13322" width="10.42578125" style="6" customWidth="1"/>
    <col min="13323" max="13327" width="0" style="6" hidden="1" customWidth="1"/>
    <col min="13328" max="13330" width="9.140625" style="6"/>
    <col min="13331" max="13333" width="10.140625" style="6" bestFit="1" customWidth="1"/>
    <col min="13334" max="13568" width="9.140625" style="6"/>
    <col min="13569" max="13569" width="41.5703125" style="6" customWidth="1"/>
    <col min="13570" max="13570" width="5.85546875" style="6" customWidth="1"/>
    <col min="13571" max="13571" width="7.85546875" style="6" customWidth="1"/>
    <col min="13572" max="13572" width="15.140625" style="6" customWidth="1"/>
    <col min="13573" max="13573" width="12.28515625" style="6" customWidth="1"/>
    <col min="13574" max="13574" width="14.140625" style="6" customWidth="1"/>
    <col min="13575" max="13575" width="14.7109375" style="6" customWidth="1"/>
    <col min="13576" max="13576" width="12.5703125" style="6" customWidth="1"/>
    <col min="13577" max="13577" width="11.5703125" style="6" customWidth="1"/>
    <col min="13578" max="13578" width="10.42578125" style="6" customWidth="1"/>
    <col min="13579" max="13583" width="0" style="6" hidden="1" customWidth="1"/>
    <col min="13584" max="13586" width="9.140625" style="6"/>
    <col min="13587" max="13589" width="10.140625" style="6" bestFit="1" customWidth="1"/>
    <col min="13590" max="13824" width="9.140625" style="6"/>
    <col min="13825" max="13825" width="41.5703125" style="6" customWidth="1"/>
    <col min="13826" max="13826" width="5.85546875" style="6" customWidth="1"/>
    <col min="13827" max="13827" width="7.85546875" style="6" customWidth="1"/>
    <col min="13828" max="13828" width="15.140625" style="6" customWidth="1"/>
    <col min="13829" max="13829" width="12.28515625" style="6" customWidth="1"/>
    <col min="13830" max="13830" width="14.140625" style="6" customWidth="1"/>
    <col min="13831" max="13831" width="14.7109375" style="6" customWidth="1"/>
    <col min="13832" max="13832" width="12.5703125" style="6" customWidth="1"/>
    <col min="13833" max="13833" width="11.5703125" style="6" customWidth="1"/>
    <col min="13834" max="13834" width="10.42578125" style="6" customWidth="1"/>
    <col min="13835" max="13839" width="0" style="6" hidden="1" customWidth="1"/>
    <col min="13840" max="13842" width="9.140625" style="6"/>
    <col min="13843" max="13845" width="10.140625" style="6" bestFit="1" customWidth="1"/>
    <col min="13846" max="14080" width="9.140625" style="6"/>
    <col min="14081" max="14081" width="41.5703125" style="6" customWidth="1"/>
    <col min="14082" max="14082" width="5.85546875" style="6" customWidth="1"/>
    <col min="14083" max="14083" width="7.85546875" style="6" customWidth="1"/>
    <col min="14084" max="14084" width="15.140625" style="6" customWidth="1"/>
    <col min="14085" max="14085" width="12.28515625" style="6" customWidth="1"/>
    <col min="14086" max="14086" width="14.140625" style="6" customWidth="1"/>
    <col min="14087" max="14087" width="14.7109375" style="6" customWidth="1"/>
    <col min="14088" max="14088" width="12.5703125" style="6" customWidth="1"/>
    <col min="14089" max="14089" width="11.5703125" style="6" customWidth="1"/>
    <col min="14090" max="14090" width="10.42578125" style="6" customWidth="1"/>
    <col min="14091" max="14095" width="0" style="6" hidden="1" customWidth="1"/>
    <col min="14096" max="14098" width="9.140625" style="6"/>
    <col min="14099" max="14101" width="10.140625" style="6" bestFit="1" customWidth="1"/>
    <col min="14102" max="14336" width="9.140625" style="6"/>
    <col min="14337" max="14337" width="41.5703125" style="6" customWidth="1"/>
    <col min="14338" max="14338" width="5.85546875" style="6" customWidth="1"/>
    <col min="14339" max="14339" width="7.85546875" style="6" customWidth="1"/>
    <col min="14340" max="14340" width="15.140625" style="6" customWidth="1"/>
    <col min="14341" max="14341" width="12.28515625" style="6" customWidth="1"/>
    <col min="14342" max="14342" width="14.140625" style="6" customWidth="1"/>
    <col min="14343" max="14343" width="14.7109375" style="6" customWidth="1"/>
    <col min="14344" max="14344" width="12.5703125" style="6" customWidth="1"/>
    <col min="14345" max="14345" width="11.5703125" style="6" customWidth="1"/>
    <col min="14346" max="14346" width="10.42578125" style="6" customWidth="1"/>
    <col min="14347" max="14351" width="0" style="6" hidden="1" customWidth="1"/>
    <col min="14352" max="14354" width="9.140625" style="6"/>
    <col min="14355" max="14357" width="10.140625" style="6" bestFit="1" customWidth="1"/>
    <col min="14358" max="14592" width="9.140625" style="6"/>
    <col min="14593" max="14593" width="41.5703125" style="6" customWidth="1"/>
    <col min="14594" max="14594" width="5.85546875" style="6" customWidth="1"/>
    <col min="14595" max="14595" width="7.85546875" style="6" customWidth="1"/>
    <col min="14596" max="14596" width="15.140625" style="6" customWidth="1"/>
    <col min="14597" max="14597" width="12.28515625" style="6" customWidth="1"/>
    <col min="14598" max="14598" width="14.140625" style="6" customWidth="1"/>
    <col min="14599" max="14599" width="14.7109375" style="6" customWidth="1"/>
    <col min="14600" max="14600" width="12.5703125" style="6" customWidth="1"/>
    <col min="14601" max="14601" width="11.5703125" style="6" customWidth="1"/>
    <col min="14602" max="14602" width="10.42578125" style="6" customWidth="1"/>
    <col min="14603" max="14607" width="0" style="6" hidden="1" customWidth="1"/>
    <col min="14608" max="14610" width="9.140625" style="6"/>
    <col min="14611" max="14613" width="10.140625" style="6" bestFit="1" customWidth="1"/>
    <col min="14614" max="14848" width="9.140625" style="6"/>
    <col min="14849" max="14849" width="41.5703125" style="6" customWidth="1"/>
    <col min="14850" max="14850" width="5.85546875" style="6" customWidth="1"/>
    <col min="14851" max="14851" width="7.85546875" style="6" customWidth="1"/>
    <col min="14852" max="14852" width="15.140625" style="6" customWidth="1"/>
    <col min="14853" max="14853" width="12.28515625" style="6" customWidth="1"/>
    <col min="14854" max="14854" width="14.140625" style="6" customWidth="1"/>
    <col min="14855" max="14855" width="14.7109375" style="6" customWidth="1"/>
    <col min="14856" max="14856" width="12.5703125" style="6" customWidth="1"/>
    <col min="14857" max="14857" width="11.5703125" style="6" customWidth="1"/>
    <col min="14858" max="14858" width="10.42578125" style="6" customWidth="1"/>
    <col min="14859" max="14863" width="0" style="6" hidden="1" customWidth="1"/>
    <col min="14864" max="14866" width="9.140625" style="6"/>
    <col min="14867" max="14869" width="10.140625" style="6" bestFit="1" customWidth="1"/>
    <col min="14870" max="15104" width="9.140625" style="6"/>
    <col min="15105" max="15105" width="41.5703125" style="6" customWidth="1"/>
    <col min="15106" max="15106" width="5.85546875" style="6" customWidth="1"/>
    <col min="15107" max="15107" width="7.85546875" style="6" customWidth="1"/>
    <col min="15108" max="15108" width="15.140625" style="6" customWidth="1"/>
    <col min="15109" max="15109" width="12.28515625" style="6" customWidth="1"/>
    <col min="15110" max="15110" width="14.140625" style="6" customWidth="1"/>
    <col min="15111" max="15111" width="14.7109375" style="6" customWidth="1"/>
    <col min="15112" max="15112" width="12.5703125" style="6" customWidth="1"/>
    <col min="15113" max="15113" width="11.5703125" style="6" customWidth="1"/>
    <col min="15114" max="15114" width="10.42578125" style="6" customWidth="1"/>
    <col min="15115" max="15119" width="0" style="6" hidden="1" customWidth="1"/>
    <col min="15120" max="15122" width="9.140625" style="6"/>
    <col min="15123" max="15125" width="10.140625" style="6" bestFit="1" customWidth="1"/>
    <col min="15126" max="15360" width="9.140625" style="6"/>
    <col min="15361" max="15361" width="41.5703125" style="6" customWidth="1"/>
    <col min="15362" max="15362" width="5.85546875" style="6" customWidth="1"/>
    <col min="15363" max="15363" width="7.85546875" style="6" customWidth="1"/>
    <col min="15364" max="15364" width="15.140625" style="6" customWidth="1"/>
    <col min="15365" max="15365" width="12.28515625" style="6" customWidth="1"/>
    <col min="15366" max="15366" width="14.140625" style="6" customWidth="1"/>
    <col min="15367" max="15367" width="14.7109375" style="6" customWidth="1"/>
    <col min="15368" max="15368" width="12.5703125" style="6" customWidth="1"/>
    <col min="15369" max="15369" width="11.5703125" style="6" customWidth="1"/>
    <col min="15370" max="15370" width="10.42578125" style="6" customWidth="1"/>
    <col min="15371" max="15375" width="0" style="6" hidden="1" customWidth="1"/>
    <col min="15376" max="15378" width="9.140625" style="6"/>
    <col min="15379" max="15381" width="10.140625" style="6" bestFit="1" customWidth="1"/>
    <col min="15382" max="15616" width="9.140625" style="6"/>
    <col min="15617" max="15617" width="41.5703125" style="6" customWidth="1"/>
    <col min="15618" max="15618" width="5.85546875" style="6" customWidth="1"/>
    <col min="15619" max="15619" width="7.85546875" style="6" customWidth="1"/>
    <col min="15620" max="15620" width="15.140625" style="6" customWidth="1"/>
    <col min="15621" max="15621" width="12.28515625" style="6" customWidth="1"/>
    <col min="15622" max="15622" width="14.140625" style="6" customWidth="1"/>
    <col min="15623" max="15623" width="14.7109375" style="6" customWidth="1"/>
    <col min="15624" max="15624" width="12.5703125" style="6" customWidth="1"/>
    <col min="15625" max="15625" width="11.5703125" style="6" customWidth="1"/>
    <col min="15626" max="15626" width="10.42578125" style="6" customWidth="1"/>
    <col min="15627" max="15631" width="0" style="6" hidden="1" customWidth="1"/>
    <col min="15632" max="15634" width="9.140625" style="6"/>
    <col min="15635" max="15637" width="10.140625" style="6" bestFit="1" customWidth="1"/>
    <col min="15638" max="15872" width="9.140625" style="6"/>
    <col min="15873" max="15873" width="41.5703125" style="6" customWidth="1"/>
    <col min="15874" max="15874" width="5.85546875" style="6" customWidth="1"/>
    <col min="15875" max="15875" width="7.85546875" style="6" customWidth="1"/>
    <col min="15876" max="15876" width="15.140625" style="6" customWidth="1"/>
    <col min="15877" max="15877" width="12.28515625" style="6" customWidth="1"/>
    <col min="15878" max="15878" width="14.140625" style="6" customWidth="1"/>
    <col min="15879" max="15879" width="14.7109375" style="6" customWidth="1"/>
    <col min="15880" max="15880" width="12.5703125" style="6" customWidth="1"/>
    <col min="15881" max="15881" width="11.5703125" style="6" customWidth="1"/>
    <col min="15882" max="15882" width="10.42578125" style="6" customWidth="1"/>
    <col min="15883" max="15887" width="0" style="6" hidden="1" customWidth="1"/>
    <col min="15888" max="15890" width="9.140625" style="6"/>
    <col min="15891" max="15893" width="10.140625" style="6" bestFit="1" customWidth="1"/>
    <col min="15894" max="16128" width="9.140625" style="6"/>
    <col min="16129" max="16129" width="41.5703125" style="6" customWidth="1"/>
    <col min="16130" max="16130" width="5.85546875" style="6" customWidth="1"/>
    <col min="16131" max="16131" width="7.85546875" style="6" customWidth="1"/>
    <col min="16132" max="16132" width="15.140625" style="6" customWidth="1"/>
    <col min="16133" max="16133" width="12.28515625" style="6" customWidth="1"/>
    <col min="16134" max="16134" width="14.140625" style="6" customWidth="1"/>
    <col min="16135" max="16135" width="14.7109375" style="6" customWidth="1"/>
    <col min="16136" max="16136" width="12.5703125" style="6" customWidth="1"/>
    <col min="16137" max="16137" width="11.5703125" style="6" customWidth="1"/>
    <col min="16138" max="16138" width="10.42578125" style="6" customWidth="1"/>
    <col min="16139" max="16143" width="0" style="6" hidden="1" customWidth="1"/>
    <col min="16144" max="16146" width="9.140625" style="6"/>
    <col min="16147" max="16149" width="10.140625" style="6" bestFit="1" customWidth="1"/>
    <col min="16150" max="16384" width="9.140625" style="6"/>
  </cols>
  <sheetData>
    <row r="1" spans="1:14" ht="20.25" customHeight="1" thickBot="1" x14ac:dyDescent="0.3">
      <c r="A1" s="5" t="s">
        <v>0</v>
      </c>
      <c r="I1" s="451" t="s">
        <v>466</v>
      </c>
      <c r="J1" s="452"/>
    </row>
    <row r="2" spans="1:14" ht="27.75" customHeight="1" x14ac:dyDescent="0.2">
      <c r="A2" s="453" t="s">
        <v>334</v>
      </c>
      <c r="B2" s="453"/>
      <c r="C2" s="453"/>
      <c r="D2" s="453"/>
      <c r="E2" s="453"/>
      <c r="F2" s="453"/>
      <c r="G2" s="453"/>
      <c r="H2" s="453"/>
      <c r="I2" s="453"/>
      <c r="J2" s="453"/>
    </row>
    <row r="3" spans="1:14" ht="18.75" customHeight="1" thickBot="1" x14ac:dyDescent="0.25">
      <c r="A3" s="454"/>
      <c r="B3" s="454"/>
      <c r="C3" s="454"/>
      <c r="D3" s="454"/>
      <c r="E3" s="454"/>
      <c r="F3" s="454"/>
      <c r="G3" s="454"/>
      <c r="H3" s="454"/>
      <c r="I3" s="454"/>
      <c r="J3" s="454"/>
    </row>
    <row r="4" spans="1:14" ht="18.75" hidden="1" customHeight="1" x14ac:dyDescent="0.2">
      <c r="A4" s="7"/>
      <c r="B4" s="7"/>
      <c r="C4" s="7"/>
      <c r="D4" s="7"/>
      <c r="E4" s="7"/>
      <c r="F4" s="7"/>
      <c r="G4" s="7"/>
      <c r="H4" s="7"/>
      <c r="I4" s="7"/>
      <c r="J4" s="7"/>
    </row>
    <row r="5" spans="1:14" ht="17.25" customHeight="1" thickBot="1" x14ac:dyDescent="0.25">
      <c r="I5" s="455" t="s">
        <v>338</v>
      </c>
      <c r="J5" s="456"/>
    </row>
    <row r="6" spans="1:14" ht="62.25" customHeight="1" thickBot="1" x14ac:dyDescent="0.25">
      <c r="A6" s="8" t="s">
        <v>1</v>
      </c>
      <c r="B6" s="9" t="s">
        <v>2</v>
      </c>
      <c r="C6" s="10" t="s">
        <v>3</v>
      </c>
      <c r="D6" s="10" t="s">
        <v>335</v>
      </c>
      <c r="E6" s="10" t="s">
        <v>339</v>
      </c>
      <c r="F6" s="10" t="s">
        <v>4</v>
      </c>
      <c r="G6" s="11" t="s">
        <v>185</v>
      </c>
      <c r="H6" s="11" t="s">
        <v>229</v>
      </c>
      <c r="I6" s="11" t="s">
        <v>336</v>
      </c>
      <c r="J6" s="10" t="s">
        <v>337</v>
      </c>
    </row>
    <row r="7" spans="1:14" ht="13.5" customHeight="1" thickBot="1" x14ac:dyDescent="0.3">
      <c r="A7" s="12">
        <v>1</v>
      </c>
      <c r="B7" s="12">
        <v>2</v>
      </c>
      <c r="C7" s="12">
        <v>3</v>
      </c>
      <c r="D7" s="12">
        <v>4</v>
      </c>
      <c r="E7" s="12">
        <v>5</v>
      </c>
      <c r="F7" s="12">
        <v>6</v>
      </c>
      <c r="G7" s="13">
        <v>7</v>
      </c>
      <c r="H7" s="13">
        <v>8</v>
      </c>
      <c r="I7" s="14">
        <v>9</v>
      </c>
      <c r="J7" s="13">
        <v>10</v>
      </c>
    </row>
    <row r="8" spans="1:14" ht="15" customHeight="1" thickBot="1" x14ac:dyDescent="0.25">
      <c r="A8" s="402" t="s">
        <v>5</v>
      </c>
      <c r="B8" s="403"/>
      <c r="C8" s="403"/>
      <c r="D8" s="403"/>
      <c r="E8" s="403"/>
      <c r="F8" s="403"/>
      <c r="G8" s="403"/>
      <c r="H8" s="403"/>
      <c r="I8" s="403"/>
      <c r="J8" s="426"/>
    </row>
    <row r="9" spans="1:14" ht="14.25" x14ac:dyDescent="0.2">
      <c r="A9" s="32" t="s">
        <v>6</v>
      </c>
      <c r="B9" s="228" t="s">
        <v>7</v>
      </c>
      <c r="C9" s="229" t="s">
        <v>8</v>
      </c>
      <c r="D9" s="230">
        <v>700000</v>
      </c>
      <c r="E9" s="231">
        <f t="shared" ref="E9:E15" si="0">D9</f>
        <v>700000</v>
      </c>
      <c r="F9" s="232">
        <f t="shared" ref="F9:F15" si="1">D9+G9+H9+I9+J9</f>
        <v>700000</v>
      </c>
      <c r="G9" s="233">
        <v>0</v>
      </c>
      <c r="H9" s="231">
        <v>0</v>
      </c>
      <c r="I9" s="231">
        <v>0</v>
      </c>
      <c r="J9" s="234">
        <v>0</v>
      </c>
      <c r="K9" s="15">
        <f>D9-E9</f>
        <v>0</v>
      </c>
      <c r="N9" s="15">
        <f>E9+G9-F9+H9+I9+J9</f>
        <v>0</v>
      </c>
    </row>
    <row r="10" spans="1:14" ht="14.25" x14ac:dyDescent="0.2">
      <c r="A10" s="32" t="s">
        <v>407</v>
      </c>
      <c r="B10" s="16" t="s">
        <v>7</v>
      </c>
      <c r="C10" s="17" t="s">
        <v>8</v>
      </c>
      <c r="D10" s="18">
        <v>175000</v>
      </c>
      <c r="E10" s="19">
        <f t="shared" si="0"/>
        <v>175000</v>
      </c>
      <c r="F10" s="20">
        <f t="shared" si="1"/>
        <v>175000</v>
      </c>
      <c r="G10" s="21">
        <v>0</v>
      </c>
      <c r="H10" s="19">
        <v>0</v>
      </c>
      <c r="I10" s="19">
        <v>0</v>
      </c>
      <c r="J10" s="22">
        <v>0</v>
      </c>
      <c r="K10" s="15"/>
      <c r="N10" s="15"/>
    </row>
    <row r="11" spans="1:14" ht="14.25" x14ac:dyDescent="0.2">
      <c r="A11" s="32" t="s">
        <v>394</v>
      </c>
      <c r="B11" s="16" t="s">
        <v>7</v>
      </c>
      <c r="C11" s="17" t="s">
        <v>8</v>
      </c>
      <c r="D11" s="18">
        <v>150000</v>
      </c>
      <c r="E11" s="19">
        <f t="shared" si="0"/>
        <v>150000</v>
      </c>
      <c r="F11" s="20">
        <f t="shared" si="1"/>
        <v>150000</v>
      </c>
      <c r="G11" s="21">
        <v>0</v>
      </c>
      <c r="H11" s="19">
        <v>0</v>
      </c>
      <c r="I11" s="19">
        <v>0</v>
      </c>
      <c r="J11" s="22">
        <v>0</v>
      </c>
      <c r="K11" s="15"/>
      <c r="N11" s="15"/>
    </row>
    <row r="12" spans="1:14" ht="14.25" x14ac:dyDescent="0.2">
      <c r="A12" s="32" t="s">
        <v>343</v>
      </c>
      <c r="B12" s="16" t="s">
        <v>187</v>
      </c>
      <c r="C12" s="17" t="s">
        <v>409</v>
      </c>
      <c r="D12" s="18">
        <v>270000</v>
      </c>
      <c r="E12" s="18">
        <v>270000</v>
      </c>
      <c r="F12" s="226">
        <v>270000</v>
      </c>
      <c r="G12" s="21"/>
      <c r="H12" s="19"/>
      <c r="I12" s="19"/>
      <c r="J12" s="22"/>
      <c r="K12" s="15"/>
      <c r="N12" s="15"/>
    </row>
    <row r="13" spans="1:14" ht="14.25" x14ac:dyDescent="0.2">
      <c r="A13" s="32" t="s">
        <v>395</v>
      </c>
      <c r="B13" s="16" t="s">
        <v>7</v>
      </c>
      <c r="C13" s="17" t="s">
        <v>8</v>
      </c>
      <c r="D13" s="18">
        <v>180000</v>
      </c>
      <c r="E13" s="19">
        <f t="shared" si="0"/>
        <v>180000</v>
      </c>
      <c r="F13" s="20">
        <f t="shared" si="1"/>
        <v>180000</v>
      </c>
      <c r="G13" s="21">
        <v>0</v>
      </c>
      <c r="H13" s="19">
        <v>0</v>
      </c>
      <c r="I13" s="19">
        <v>0</v>
      </c>
      <c r="J13" s="22">
        <v>0</v>
      </c>
      <c r="K13" s="15"/>
      <c r="N13" s="15"/>
    </row>
    <row r="14" spans="1:14" ht="14.25" x14ac:dyDescent="0.2">
      <c r="A14" s="32" t="s">
        <v>400</v>
      </c>
      <c r="B14" s="16" t="s">
        <v>7</v>
      </c>
      <c r="C14" s="17" t="s">
        <v>8</v>
      </c>
      <c r="D14" s="18">
        <v>40000</v>
      </c>
      <c r="E14" s="19">
        <f t="shared" si="0"/>
        <v>40000</v>
      </c>
      <c r="F14" s="20">
        <f t="shared" si="1"/>
        <v>40000</v>
      </c>
      <c r="G14" s="21">
        <v>0</v>
      </c>
      <c r="H14" s="19">
        <v>0</v>
      </c>
      <c r="I14" s="19">
        <v>0</v>
      </c>
      <c r="J14" s="22">
        <v>0</v>
      </c>
      <c r="K14" s="15"/>
      <c r="N14" s="15"/>
    </row>
    <row r="15" spans="1:14" ht="14.25" x14ac:dyDescent="0.2">
      <c r="A15" s="32" t="s">
        <v>396</v>
      </c>
      <c r="B15" s="16" t="s">
        <v>7</v>
      </c>
      <c r="C15" s="17" t="s">
        <v>8</v>
      </c>
      <c r="D15" s="18">
        <v>15000</v>
      </c>
      <c r="E15" s="19">
        <f t="shared" si="0"/>
        <v>15000</v>
      </c>
      <c r="F15" s="20">
        <f t="shared" si="1"/>
        <v>15000</v>
      </c>
      <c r="G15" s="21">
        <v>0</v>
      </c>
      <c r="H15" s="19">
        <v>0</v>
      </c>
      <c r="I15" s="19">
        <v>0</v>
      </c>
      <c r="J15" s="22">
        <v>0</v>
      </c>
      <c r="K15" s="15"/>
      <c r="N15" s="15"/>
    </row>
    <row r="16" spans="1:14" ht="22.5" customHeight="1" thickBot="1" x14ac:dyDescent="0.25">
      <c r="A16" s="448" t="s">
        <v>9</v>
      </c>
      <c r="B16" s="449"/>
      <c r="C16" s="450"/>
      <c r="D16" s="24">
        <f>SUM(D9:D15)</f>
        <v>1530000</v>
      </c>
      <c r="E16" s="24">
        <f>SUM(E9:E15)</f>
        <v>1530000</v>
      </c>
      <c r="F16" s="24">
        <f>SUM(F9:F15)</f>
        <v>1530000</v>
      </c>
      <c r="G16" s="25">
        <f>SUM(G9:G9)</f>
        <v>0</v>
      </c>
      <c r="H16" s="25">
        <f>SUM(H9:H9)</f>
        <v>0</v>
      </c>
      <c r="I16" s="25">
        <f>SUM(I9:I9)</f>
        <v>0</v>
      </c>
      <c r="J16" s="26">
        <f>SUM(J9:J9)</f>
        <v>0</v>
      </c>
      <c r="K16" s="15">
        <f t="shared" ref="K16:K118" si="2">D16-E16</f>
        <v>0</v>
      </c>
      <c r="N16" s="15">
        <f t="shared" ref="N16:N138" si="3">E16+G16-F16+H16+I16+J16</f>
        <v>0</v>
      </c>
    </row>
    <row r="17" spans="1:14" ht="15" thickBot="1" x14ac:dyDescent="0.25">
      <c r="A17" s="406" t="s">
        <v>10</v>
      </c>
      <c r="B17" s="407"/>
      <c r="C17" s="407"/>
      <c r="D17" s="407"/>
      <c r="E17" s="407"/>
      <c r="F17" s="407"/>
      <c r="G17" s="407"/>
      <c r="H17" s="407"/>
      <c r="I17" s="407"/>
      <c r="J17" s="408"/>
      <c r="K17" s="15">
        <f t="shared" si="2"/>
        <v>0</v>
      </c>
      <c r="N17" s="15"/>
    </row>
    <row r="18" spans="1:14" ht="25.5" x14ac:dyDescent="0.2">
      <c r="A18" s="32" t="s">
        <v>340</v>
      </c>
      <c r="B18" s="27" t="s">
        <v>7</v>
      </c>
      <c r="C18" s="27" t="s">
        <v>11</v>
      </c>
      <c r="D18" s="235">
        <v>89500</v>
      </c>
      <c r="E18" s="19">
        <f>D18</f>
        <v>89500</v>
      </c>
      <c r="F18" s="236">
        <f>E18+G18+H18+I18+J18</f>
        <v>89500</v>
      </c>
      <c r="G18" s="227">
        <v>0</v>
      </c>
      <c r="H18" s="231">
        <v>0</v>
      </c>
      <c r="I18" s="231">
        <v>0</v>
      </c>
      <c r="J18" s="234">
        <v>0</v>
      </c>
      <c r="K18" s="15"/>
      <c r="N18" s="15"/>
    </row>
    <row r="19" spans="1:14" ht="14.25" x14ac:dyDescent="0.2">
      <c r="A19" s="32" t="s">
        <v>341</v>
      </c>
      <c r="B19" s="27" t="s">
        <v>7</v>
      </c>
      <c r="C19" s="27" t="s">
        <v>11</v>
      </c>
      <c r="D19" s="237">
        <v>16100</v>
      </c>
      <c r="E19" s="19">
        <f t="shared" ref="E19:E23" si="4">D19</f>
        <v>16100</v>
      </c>
      <c r="F19" s="236">
        <f t="shared" ref="F19:F24" si="5">E19+G19+H19+I19+J19</f>
        <v>16100</v>
      </c>
      <c r="G19" s="21">
        <v>0</v>
      </c>
      <c r="H19" s="19">
        <v>0</v>
      </c>
      <c r="I19" s="19">
        <v>0</v>
      </c>
      <c r="J19" s="22">
        <v>0</v>
      </c>
      <c r="K19" s="15"/>
      <c r="N19" s="15"/>
    </row>
    <row r="20" spans="1:14" ht="14.25" x14ac:dyDescent="0.2">
      <c r="A20" s="32" t="s">
        <v>342</v>
      </c>
      <c r="B20" s="27" t="s">
        <v>7</v>
      </c>
      <c r="C20" s="27" t="s">
        <v>11</v>
      </c>
      <c r="D20" s="237">
        <v>6600</v>
      </c>
      <c r="E20" s="19">
        <f t="shared" si="4"/>
        <v>6600</v>
      </c>
      <c r="F20" s="236">
        <f t="shared" si="5"/>
        <v>6600</v>
      </c>
      <c r="G20" s="21">
        <v>0</v>
      </c>
      <c r="H20" s="19">
        <v>0</v>
      </c>
      <c r="I20" s="19">
        <v>0</v>
      </c>
      <c r="J20" s="22">
        <v>0</v>
      </c>
      <c r="K20" s="15"/>
      <c r="N20" s="15"/>
    </row>
    <row r="21" spans="1:14" ht="14.25" x14ac:dyDescent="0.2">
      <c r="A21" s="32" t="s">
        <v>343</v>
      </c>
      <c r="B21" s="27" t="s">
        <v>7</v>
      </c>
      <c r="C21" s="27" t="s">
        <v>11</v>
      </c>
      <c r="D21" s="237">
        <v>60000</v>
      </c>
      <c r="E21" s="19">
        <f t="shared" si="4"/>
        <v>60000</v>
      </c>
      <c r="F21" s="236">
        <f t="shared" si="5"/>
        <v>60000</v>
      </c>
      <c r="G21" s="21">
        <v>0</v>
      </c>
      <c r="H21" s="19">
        <v>0</v>
      </c>
      <c r="I21" s="19">
        <v>0</v>
      </c>
      <c r="J21" s="22">
        <v>0</v>
      </c>
      <c r="K21" s="15"/>
      <c r="N21" s="15"/>
    </row>
    <row r="22" spans="1:14" ht="14.25" x14ac:dyDescent="0.2">
      <c r="A22" s="32" t="s">
        <v>344</v>
      </c>
      <c r="B22" s="27" t="s">
        <v>7</v>
      </c>
      <c r="C22" s="27" t="s">
        <v>11</v>
      </c>
      <c r="D22" s="237">
        <v>8000</v>
      </c>
      <c r="E22" s="19">
        <f t="shared" si="4"/>
        <v>8000</v>
      </c>
      <c r="F22" s="236">
        <f t="shared" si="5"/>
        <v>8000</v>
      </c>
      <c r="G22" s="21">
        <v>0</v>
      </c>
      <c r="H22" s="19">
        <v>0</v>
      </c>
      <c r="I22" s="19">
        <v>0</v>
      </c>
      <c r="J22" s="22">
        <v>0</v>
      </c>
      <c r="K22" s="15"/>
      <c r="N22" s="15"/>
    </row>
    <row r="23" spans="1:14" ht="14.25" x14ac:dyDescent="0.2">
      <c r="A23" s="294" t="s">
        <v>448</v>
      </c>
      <c r="B23" s="275" t="s">
        <v>7</v>
      </c>
      <c r="C23" s="275" t="s">
        <v>11</v>
      </c>
      <c r="D23" s="295">
        <v>18000</v>
      </c>
      <c r="E23" s="269">
        <f t="shared" si="4"/>
        <v>18000</v>
      </c>
      <c r="F23" s="296">
        <f t="shared" si="5"/>
        <v>18000</v>
      </c>
      <c r="G23" s="279">
        <v>0</v>
      </c>
      <c r="H23" s="269">
        <v>0</v>
      </c>
      <c r="I23" s="269">
        <v>0</v>
      </c>
      <c r="J23" s="270">
        <v>0</v>
      </c>
      <c r="K23" s="15"/>
      <c r="N23" s="15"/>
    </row>
    <row r="24" spans="1:14" ht="15" thickBot="1" x14ac:dyDescent="0.25">
      <c r="A24" s="32" t="s">
        <v>345</v>
      </c>
      <c r="B24" s="27" t="s">
        <v>7</v>
      </c>
      <c r="C24" s="27" t="s">
        <v>11</v>
      </c>
      <c r="D24" s="237">
        <v>160000</v>
      </c>
      <c r="E24" s="19">
        <f t="shared" ref="E24" si="6">D24</f>
        <v>160000</v>
      </c>
      <c r="F24" s="236">
        <f t="shared" si="5"/>
        <v>160000</v>
      </c>
      <c r="G24" s="28">
        <v>0</v>
      </c>
      <c r="H24" s="19">
        <v>0</v>
      </c>
      <c r="I24" s="19">
        <v>0</v>
      </c>
      <c r="J24" s="22">
        <v>0</v>
      </c>
      <c r="K24" s="15"/>
      <c r="N24" s="15"/>
    </row>
    <row r="25" spans="1:14" ht="22.5" customHeight="1" thickBot="1" x14ac:dyDescent="0.25">
      <c r="A25" s="433" t="s">
        <v>12</v>
      </c>
      <c r="B25" s="434"/>
      <c r="C25" s="435"/>
      <c r="D25" s="29">
        <f t="shared" ref="D25:J25" si="7">SUM(D18:D24)</f>
        <v>358200</v>
      </c>
      <c r="E25" s="29">
        <f t="shared" si="7"/>
        <v>358200</v>
      </c>
      <c r="F25" s="30">
        <f t="shared" si="7"/>
        <v>358200</v>
      </c>
      <c r="G25" s="31">
        <f t="shared" si="7"/>
        <v>0</v>
      </c>
      <c r="H25" s="29">
        <f t="shared" si="7"/>
        <v>0</v>
      </c>
      <c r="I25" s="29">
        <f t="shared" si="7"/>
        <v>0</v>
      </c>
      <c r="J25" s="30">
        <f t="shared" si="7"/>
        <v>0</v>
      </c>
      <c r="K25" s="15">
        <f t="shared" si="2"/>
        <v>0</v>
      </c>
      <c r="N25" s="15"/>
    </row>
    <row r="26" spans="1:14" ht="15" thickBot="1" x14ac:dyDescent="0.25">
      <c r="A26" s="436" t="s">
        <v>13</v>
      </c>
      <c r="B26" s="437"/>
      <c r="C26" s="437"/>
      <c r="D26" s="437"/>
      <c r="E26" s="437"/>
      <c r="F26" s="437"/>
      <c r="G26" s="437"/>
      <c r="H26" s="437"/>
      <c r="I26" s="437"/>
      <c r="J26" s="438"/>
      <c r="K26" s="15">
        <f t="shared" si="2"/>
        <v>0</v>
      </c>
      <c r="N26" s="15">
        <f t="shared" si="3"/>
        <v>0</v>
      </c>
    </row>
    <row r="27" spans="1:14" ht="14.25" customHeight="1" x14ac:dyDescent="0.2">
      <c r="A27" s="32" t="s">
        <v>285</v>
      </c>
      <c r="B27" s="33" t="s">
        <v>7</v>
      </c>
      <c r="C27" s="34" t="s">
        <v>14</v>
      </c>
      <c r="D27" s="1">
        <v>150000</v>
      </c>
      <c r="E27" s="35">
        <f t="shared" ref="E27:E76" si="8">D27</f>
        <v>150000</v>
      </c>
      <c r="F27" s="36">
        <f t="shared" ref="F27:F76" si="9">D27+G27+H27+I27+J27</f>
        <v>150000</v>
      </c>
      <c r="G27" s="21">
        <v>0</v>
      </c>
      <c r="H27" s="19">
        <v>0</v>
      </c>
      <c r="I27" s="19">
        <v>0</v>
      </c>
      <c r="J27" s="22">
        <v>0</v>
      </c>
      <c r="K27" s="15"/>
      <c r="N27" s="15"/>
    </row>
    <row r="28" spans="1:14" ht="25.5" x14ac:dyDescent="0.2">
      <c r="A28" s="294" t="s">
        <v>449</v>
      </c>
      <c r="B28" s="291" t="s">
        <v>7</v>
      </c>
      <c r="C28" s="297" t="s">
        <v>14</v>
      </c>
      <c r="D28" s="298">
        <v>70000</v>
      </c>
      <c r="E28" s="299">
        <f t="shared" si="8"/>
        <v>70000</v>
      </c>
      <c r="F28" s="300">
        <f t="shared" si="9"/>
        <v>70000</v>
      </c>
      <c r="G28" s="279">
        <v>0</v>
      </c>
      <c r="H28" s="269">
        <v>0</v>
      </c>
      <c r="I28" s="269">
        <v>0</v>
      </c>
      <c r="J28" s="270">
        <v>0</v>
      </c>
      <c r="K28" s="15"/>
      <c r="N28" s="15"/>
    </row>
    <row r="29" spans="1:14" ht="27.75" customHeight="1" x14ac:dyDescent="0.2">
      <c r="A29" s="2" t="s">
        <v>249</v>
      </c>
      <c r="B29" s="33" t="s">
        <v>7</v>
      </c>
      <c r="C29" s="34" t="s">
        <v>14</v>
      </c>
      <c r="D29" s="1">
        <v>1000</v>
      </c>
      <c r="E29" s="35">
        <f t="shared" si="8"/>
        <v>1000</v>
      </c>
      <c r="F29" s="36">
        <f t="shared" si="9"/>
        <v>160000</v>
      </c>
      <c r="G29" s="21">
        <v>159000</v>
      </c>
      <c r="H29" s="19">
        <v>0</v>
      </c>
      <c r="I29" s="19">
        <v>0</v>
      </c>
      <c r="J29" s="22">
        <v>0</v>
      </c>
      <c r="K29" s="15"/>
      <c r="N29" s="15"/>
    </row>
    <row r="30" spans="1:14" ht="25.5" x14ac:dyDescent="0.2">
      <c r="A30" s="2" t="s">
        <v>250</v>
      </c>
      <c r="B30" s="33" t="s">
        <v>7</v>
      </c>
      <c r="C30" s="34" t="s">
        <v>14</v>
      </c>
      <c r="D30" s="1">
        <v>1000</v>
      </c>
      <c r="E30" s="35">
        <f t="shared" si="8"/>
        <v>1000</v>
      </c>
      <c r="F30" s="36">
        <f t="shared" si="9"/>
        <v>160000</v>
      </c>
      <c r="G30" s="21">
        <v>159000</v>
      </c>
      <c r="H30" s="19">
        <v>0</v>
      </c>
      <c r="I30" s="19">
        <v>0</v>
      </c>
      <c r="J30" s="22">
        <v>0</v>
      </c>
      <c r="K30" s="15"/>
      <c r="N30" s="15"/>
    </row>
    <row r="31" spans="1:14" ht="25.5" x14ac:dyDescent="0.2">
      <c r="A31" s="2" t="s">
        <v>251</v>
      </c>
      <c r="B31" s="33" t="s">
        <v>7</v>
      </c>
      <c r="C31" s="34" t="s">
        <v>14</v>
      </c>
      <c r="D31" s="1">
        <v>1000</v>
      </c>
      <c r="E31" s="35">
        <f t="shared" si="8"/>
        <v>1000</v>
      </c>
      <c r="F31" s="36">
        <f t="shared" si="9"/>
        <v>160000</v>
      </c>
      <c r="G31" s="21">
        <v>159000</v>
      </c>
      <c r="H31" s="19">
        <v>0</v>
      </c>
      <c r="I31" s="19">
        <v>0</v>
      </c>
      <c r="J31" s="22">
        <v>0</v>
      </c>
      <c r="K31" s="15"/>
      <c r="N31" s="15"/>
    </row>
    <row r="32" spans="1:14" ht="15.75" customHeight="1" x14ac:dyDescent="0.2">
      <c r="A32" s="2" t="s">
        <v>252</v>
      </c>
      <c r="B32" s="33" t="s">
        <v>7</v>
      </c>
      <c r="C32" s="34" t="s">
        <v>14</v>
      </c>
      <c r="D32" s="1">
        <v>1000</v>
      </c>
      <c r="E32" s="35">
        <f t="shared" si="8"/>
        <v>1000</v>
      </c>
      <c r="F32" s="36">
        <f t="shared" si="9"/>
        <v>160000</v>
      </c>
      <c r="G32" s="21">
        <v>159000</v>
      </c>
      <c r="H32" s="19">
        <v>0</v>
      </c>
      <c r="I32" s="19">
        <v>0</v>
      </c>
      <c r="J32" s="22">
        <v>0</v>
      </c>
      <c r="K32" s="15"/>
      <c r="N32" s="15"/>
    </row>
    <row r="33" spans="1:14" ht="25.5" x14ac:dyDescent="0.2">
      <c r="A33" s="2" t="s">
        <v>253</v>
      </c>
      <c r="B33" s="33" t="s">
        <v>7</v>
      </c>
      <c r="C33" s="34" t="s">
        <v>14</v>
      </c>
      <c r="D33" s="1">
        <v>1000</v>
      </c>
      <c r="E33" s="35">
        <f t="shared" si="8"/>
        <v>1000</v>
      </c>
      <c r="F33" s="36">
        <f t="shared" si="9"/>
        <v>160000</v>
      </c>
      <c r="G33" s="21">
        <v>159000</v>
      </c>
      <c r="H33" s="19">
        <v>0</v>
      </c>
      <c r="I33" s="19">
        <v>0</v>
      </c>
      <c r="J33" s="22">
        <v>0</v>
      </c>
      <c r="K33" s="15"/>
      <c r="N33" s="15"/>
    </row>
    <row r="34" spans="1:14" ht="25.5" x14ac:dyDescent="0.2">
      <c r="A34" s="2" t="s">
        <v>254</v>
      </c>
      <c r="B34" s="33" t="s">
        <v>7</v>
      </c>
      <c r="C34" s="34" t="s">
        <v>14</v>
      </c>
      <c r="D34" s="1">
        <v>1000</v>
      </c>
      <c r="E34" s="35">
        <f t="shared" si="8"/>
        <v>1000</v>
      </c>
      <c r="F34" s="36">
        <f t="shared" si="9"/>
        <v>160000</v>
      </c>
      <c r="G34" s="21">
        <v>159000</v>
      </c>
      <c r="H34" s="19">
        <v>0</v>
      </c>
      <c r="I34" s="19">
        <v>0</v>
      </c>
      <c r="J34" s="22">
        <v>0</v>
      </c>
      <c r="K34" s="15"/>
      <c r="N34" s="15"/>
    </row>
    <row r="35" spans="1:14" ht="25.5" x14ac:dyDescent="0.2">
      <c r="A35" s="2" t="s">
        <v>255</v>
      </c>
      <c r="B35" s="33" t="s">
        <v>7</v>
      </c>
      <c r="C35" s="34" t="s">
        <v>14</v>
      </c>
      <c r="D35" s="1">
        <v>1000</v>
      </c>
      <c r="E35" s="35">
        <f t="shared" si="8"/>
        <v>1000</v>
      </c>
      <c r="F35" s="36">
        <f t="shared" si="9"/>
        <v>160000</v>
      </c>
      <c r="G35" s="21">
        <v>159000</v>
      </c>
      <c r="H35" s="19">
        <v>0</v>
      </c>
      <c r="I35" s="19">
        <v>0</v>
      </c>
      <c r="J35" s="22">
        <v>0</v>
      </c>
      <c r="K35" s="15"/>
      <c r="N35" s="15"/>
    </row>
    <row r="36" spans="1:14" ht="25.5" x14ac:dyDescent="0.2">
      <c r="A36" s="2" t="s">
        <v>427</v>
      </c>
      <c r="B36" s="33" t="s">
        <v>7</v>
      </c>
      <c r="C36" s="34" t="s">
        <v>14</v>
      </c>
      <c r="D36" s="1">
        <v>1000</v>
      </c>
      <c r="E36" s="35">
        <f t="shared" si="8"/>
        <v>1000</v>
      </c>
      <c r="F36" s="36">
        <f t="shared" si="9"/>
        <v>161000</v>
      </c>
      <c r="G36" s="21">
        <v>160000</v>
      </c>
      <c r="H36" s="19">
        <v>0</v>
      </c>
      <c r="I36" s="19">
        <v>0</v>
      </c>
      <c r="J36" s="22">
        <v>0</v>
      </c>
      <c r="K36" s="15"/>
      <c r="N36" s="15"/>
    </row>
    <row r="37" spans="1:14" ht="25.5" x14ac:dyDescent="0.2">
      <c r="A37" s="2" t="s">
        <v>329</v>
      </c>
      <c r="B37" s="33" t="s">
        <v>7</v>
      </c>
      <c r="C37" s="34" t="s">
        <v>14</v>
      </c>
      <c r="D37" s="1">
        <v>15000</v>
      </c>
      <c r="E37" s="35">
        <f t="shared" si="8"/>
        <v>15000</v>
      </c>
      <c r="F37" s="36">
        <f t="shared" si="9"/>
        <v>15000</v>
      </c>
      <c r="G37" s="21">
        <v>0</v>
      </c>
      <c r="H37" s="19">
        <v>0</v>
      </c>
      <c r="I37" s="19">
        <v>0</v>
      </c>
      <c r="J37" s="22">
        <v>0</v>
      </c>
      <c r="K37" s="15"/>
      <c r="N37" s="15"/>
    </row>
    <row r="38" spans="1:14" ht="25.5" x14ac:dyDescent="0.2">
      <c r="A38" s="32" t="s">
        <v>293</v>
      </c>
      <c r="B38" s="33" t="s">
        <v>7</v>
      </c>
      <c r="C38" s="34" t="s">
        <v>14</v>
      </c>
      <c r="D38" s="1">
        <v>3870000</v>
      </c>
      <c r="E38" s="35">
        <f t="shared" si="8"/>
        <v>3870000</v>
      </c>
      <c r="F38" s="36">
        <f t="shared" si="9"/>
        <v>3870000</v>
      </c>
      <c r="G38" s="21">
        <v>0</v>
      </c>
      <c r="H38" s="19">
        <v>0</v>
      </c>
      <c r="I38" s="19">
        <v>0</v>
      </c>
      <c r="J38" s="22">
        <v>0</v>
      </c>
      <c r="K38" s="15"/>
      <c r="N38" s="15"/>
    </row>
    <row r="39" spans="1:14" ht="25.5" x14ac:dyDescent="0.2">
      <c r="A39" s="32" t="s">
        <v>387</v>
      </c>
      <c r="B39" s="33" t="s">
        <v>7</v>
      </c>
      <c r="C39" s="34" t="s">
        <v>14</v>
      </c>
      <c r="D39" s="1">
        <v>500000</v>
      </c>
      <c r="E39" s="35">
        <f t="shared" si="8"/>
        <v>500000</v>
      </c>
      <c r="F39" s="36">
        <f t="shared" si="9"/>
        <v>500000</v>
      </c>
      <c r="G39" s="21">
        <v>0</v>
      </c>
      <c r="H39" s="19">
        <v>0</v>
      </c>
      <c r="I39" s="19">
        <v>0</v>
      </c>
      <c r="J39" s="22">
        <v>0</v>
      </c>
      <c r="K39" s="15"/>
      <c r="N39" s="15"/>
    </row>
    <row r="40" spans="1:14" ht="16.5" customHeight="1" x14ac:dyDescent="0.2">
      <c r="A40" s="32" t="s">
        <v>375</v>
      </c>
      <c r="B40" s="33" t="s">
        <v>7</v>
      </c>
      <c r="C40" s="34" t="s">
        <v>14</v>
      </c>
      <c r="D40" s="1">
        <v>7200</v>
      </c>
      <c r="E40" s="35">
        <f t="shared" si="8"/>
        <v>7200</v>
      </c>
      <c r="F40" s="36">
        <f t="shared" si="9"/>
        <v>7200</v>
      </c>
      <c r="G40" s="21">
        <v>0</v>
      </c>
      <c r="H40" s="19">
        <v>0</v>
      </c>
      <c r="I40" s="19">
        <v>0</v>
      </c>
      <c r="J40" s="22">
        <v>0</v>
      </c>
      <c r="K40" s="15"/>
      <c r="N40" s="15"/>
    </row>
    <row r="41" spans="1:14" ht="24" customHeight="1" x14ac:dyDescent="0.2">
      <c r="A41" s="32" t="s">
        <v>388</v>
      </c>
      <c r="B41" s="33" t="s">
        <v>7</v>
      </c>
      <c r="C41" s="34" t="s">
        <v>14</v>
      </c>
      <c r="D41" s="1">
        <v>500000</v>
      </c>
      <c r="E41" s="35">
        <f t="shared" si="8"/>
        <v>500000</v>
      </c>
      <c r="F41" s="36">
        <f t="shared" si="9"/>
        <v>500000</v>
      </c>
      <c r="G41" s="21">
        <v>0</v>
      </c>
      <c r="H41" s="19">
        <v>0</v>
      </c>
      <c r="I41" s="19">
        <v>0</v>
      </c>
      <c r="J41" s="22">
        <v>0</v>
      </c>
      <c r="K41" s="15"/>
      <c r="N41" s="15"/>
    </row>
    <row r="42" spans="1:14" ht="25.5" x14ac:dyDescent="0.2">
      <c r="A42" s="32" t="s">
        <v>376</v>
      </c>
      <c r="B42" s="33" t="s">
        <v>7</v>
      </c>
      <c r="C42" s="34" t="s">
        <v>14</v>
      </c>
      <c r="D42" s="1">
        <v>100000</v>
      </c>
      <c r="E42" s="35">
        <f t="shared" si="8"/>
        <v>100000</v>
      </c>
      <c r="F42" s="36">
        <f t="shared" si="9"/>
        <v>100000</v>
      </c>
      <c r="G42" s="21">
        <v>0</v>
      </c>
      <c r="H42" s="19">
        <v>0</v>
      </c>
      <c r="I42" s="19">
        <v>0</v>
      </c>
      <c r="J42" s="22">
        <v>0</v>
      </c>
      <c r="K42" s="15"/>
      <c r="N42" s="15"/>
    </row>
    <row r="43" spans="1:14" ht="14.25" x14ac:dyDescent="0.2">
      <c r="A43" s="32" t="s">
        <v>377</v>
      </c>
      <c r="B43" s="33" t="s">
        <v>7</v>
      </c>
      <c r="C43" s="34" t="s">
        <v>14</v>
      </c>
      <c r="D43" s="1">
        <v>110000</v>
      </c>
      <c r="E43" s="35">
        <f t="shared" si="8"/>
        <v>110000</v>
      </c>
      <c r="F43" s="36">
        <f t="shared" si="9"/>
        <v>110000</v>
      </c>
      <c r="G43" s="21">
        <v>0</v>
      </c>
      <c r="H43" s="19">
        <v>0</v>
      </c>
      <c r="I43" s="19">
        <v>0</v>
      </c>
      <c r="J43" s="22">
        <v>0</v>
      </c>
      <c r="K43" s="15"/>
      <c r="N43" s="15"/>
    </row>
    <row r="44" spans="1:14" ht="25.5" x14ac:dyDescent="0.2">
      <c r="A44" s="294" t="s">
        <v>378</v>
      </c>
      <c r="B44" s="291" t="s">
        <v>7</v>
      </c>
      <c r="C44" s="297" t="s">
        <v>14</v>
      </c>
      <c r="D44" s="298">
        <v>42500</v>
      </c>
      <c r="E44" s="299">
        <f t="shared" si="8"/>
        <v>42500</v>
      </c>
      <c r="F44" s="300">
        <f t="shared" si="9"/>
        <v>42500</v>
      </c>
      <c r="G44" s="279">
        <v>0</v>
      </c>
      <c r="H44" s="269">
        <v>0</v>
      </c>
      <c r="I44" s="269">
        <v>0</v>
      </c>
      <c r="J44" s="270">
        <v>0</v>
      </c>
      <c r="K44" s="15"/>
      <c r="N44" s="15"/>
    </row>
    <row r="45" spans="1:14" ht="25.5" x14ac:dyDescent="0.2">
      <c r="A45" s="32" t="s">
        <v>379</v>
      </c>
      <c r="B45" s="33" t="s">
        <v>7</v>
      </c>
      <c r="C45" s="34" t="s">
        <v>14</v>
      </c>
      <c r="D45" s="1">
        <v>150000</v>
      </c>
      <c r="E45" s="35">
        <f t="shared" si="8"/>
        <v>150000</v>
      </c>
      <c r="F45" s="36">
        <f t="shared" si="9"/>
        <v>150000</v>
      </c>
      <c r="G45" s="21">
        <v>0</v>
      </c>
      <c r="H45" s="19">
        <v>0</v>
      </c>
      <c r="I45" s="19">
        <v>0</v>
      </c>
      <c r="J45" s="22">
        <v>0</v>
      </c>
      <c r="K45" s="15"/>
      <c r="N45" s="15"/>
    </row>
    <row r="46" spans="1:14" ht="14.25" x14ac:dyDescent="0.2">
      <c r="A46" s="32" t="s">
        <v>380</v>
      </c>
      <c r="B46" s="33" t="s">
        <v>7</v>
      </c>
      <c r="C46" s="34" t="s">
        <v>14</v>
      </c>
      <c r="D46" s="1">
        <v>20000</v>
      </c>
      <c r="E46" s="35">
        <f t="shared" si="8"/>
        <v>20000</v>
      </c>
      <c r="F46" s="36">
        <f t="shared" si="9"/>
        <v>20000</v>
      </c>
      <c r="G46" s="21">
        <v>0</v>
      </c>
      <c r="H46" s="19">
        <v>0</v>
      </c>
      <c r="I46" s="19">
        <v>0</v>
      </c>
      <c r="J46" s="22">
        <v>0</v>
      </c>
      <c r="K46" s="15"/>
      <c r="N46" s="15"/>
    </row>
    <row r="47" spans="1:14" ht="15.75" customHeight="1" x14ac:dyDescent="0.2">
      <c r="A47" s="32" t="s">
        <v>381</v>
      </c>
      <c r="B47" s="33" t="s">
        <v>7</v>
      </c>
      <c r="C47" s="34" t="s">
        <v>14</v>
      </c>
      <c r="D47" s="1">
        <v>20000</v>
      </c>
      <c r="E47" s="35">
        <f t="shared" si="8"/>
        <v>20000</v>
      </c>
      <c r="F47" s="36">
        <f t="shared" si="9"/>
        <v>20000</v>
      </c>
      <c r="G47" s="21">
        <v>0</v>
      </c>
      <c r="H47" s="19">
        <v>0</v>
      </c>
      <c r="I47" s="19">
        <v>0</v>
      </c>
      <c r="J47" s="22">
        <v>0</v>
      </c>
      <c r="K47" s="15"/>
      <c r="N47" s="15"/>
    </row>
    <row r="48" spans="1:14" ht="25.5" x14ac:dyDescent="0.2">
      <c r="A48" s="32" t="s">
        <v>382</v>
      </c>
      <c r="B48" s="33" t="s">
        <v>7</v>
      </c>
      <c r="C48" s="34" t="s">
        <v>14</v>
      </c>
      <c r="D48" s="1">
        <v>490000</v>
      </c>
      <c r="E48" s="35">
        <f t="shared" si="8"/>
        <v>490000</v>
      </c>
      <c r="F48" s="36">
        <f t="shared" si="9"/>
        <v>490000</v>
      </c>
      <c r="G48" s="21">
        <v>0</v>
      </c>
      <c r="H48" s="19">
        <v>0</v>
      </c>
      <c r="I48" s="19">
        <v>0</v>
      </c>
      <c r="J48" s="22">
        <v>0</v>
      </c>
      <c r="K48" s="15"/>
      <c r="N48" s="15"/>
    </row>
    <row r="49" spans="1:14" ht="14.25" x14ac:dyDescent="0.2">
      <c r="A49" s="294" t="s">
        <v>383</v>
      </c>
      <c r="B49" s="291" t="s">
        <v>7</v>
      </c>
      <c r="C49" s="297" t="s">
        <v>14</v>
      </c>
      <c r="D49" s="298">
        <v>50008</v>
      </c>
      <c r="E49" s="299">
        <f t="shared" si="8"/>
        <v>50008</v>
      </c>
      <c r="F49" s="300">
        <f t="shared" si="9"/>
        <v>50008</v>
      </c>
      <c r="G49" s="279">
        <v>0</v>
      </c>
      <c r="H49" s="269">
        <v>0</v>
      </c>
      <c r="I49" s="269">
        <v>0</v>
      </c>
      <c r="J49" s="270">
        <v>0</v>
      </c>
      <c r="K49" s="15"/>
      <c r="N49" s="15"/>
    </row>
    <row r="50" spans="1:14" ht="14.25" x14ac:dyDescent="0.2">
      <c r="A50" s="32" t="s">
        <v>420</v>
      </c>
      <c r="B50" s="33" t="s">
        <v>7</v>
      </c>
      <c r="C50" s="34" t="s">
        <v>14</v>
      </c>
      <c r="D50" s="1">
        <v>35000</v>
      </c>
      <c r="E50" s="35">
        <f t="shared" si="8"/>
        <v>35000</v>
      </c>
      <c r="F50" s="36">
        <f t="shared" si="9"/>
        <v>35000</v>
      </c>
      <c r="G50" s="21">
        <v>0</v>
      </c>
      <c r="H50" s="19">
        <v>0</v>
      </c>
      <c r="I50" s="19">
        <v>0</v>
      </c>
      <c r="J50" s="22">
        <v>0</v>
      </c>
      <c r="K50" s="15"/>
      <c r="N50" s="15"/>
    </row>
    <row r="51" spans="1:14" ht="25.5" x14ac:dyDescent="0.2">
      <c r="A51" s="32" t="s">
        <v>384</v>
      </c>
      <c r="B51" s="33" t="s">
        <v>7</v>
      </c>
      <c r="C51" s="34" t="s">
        <v>14</v>
      </c>
      <c r="D51" s="1">
        <v>200000</v>
      </c>
      <c r="E51" s="35">
        <f t="shared" si="8"/>
        <v>200000</v>
      </c>
      <c r="F51" s="36">
        <f t="shared" si="9"/>
        <v>200000</v>
      </c>
      <c r="G51" s="21">
        <v>0</v>
      </c>
      <c r="H51" s="19">
        <v>0</v>
      </c>
      <c r="I51" s="19">
        <v>0</v>
      </c>
      <c r="J51" s="22">
        <v>0</v>
      </c>
      <c r="K51" s="15"/>
      <c r="N51" s="15"/>
    </row>
    <row r="52" spans="1:14" ht="14.25" x14ac:dyDescent="0.2">
      <c r="A52" s="32" t="s">
        <v>385</v>
      </c>
      <c r="B52" s="33" t="s">
        <v>7</v>
      </c>
      <c r="C52" s="34" t="s">
        <v>14</v>
      </c>
      <c r="D52" s="1">
        <v>50000</v>
      </c>
      <c r="E52" s="35">
        <f t="shared" si="8"/>
        <v>50000</v>
      </c>
      <c r="F52" s="36">
        <f t="shared" si="9"/>
        <v>50000</v>
      </c>
      <c r="G52" s="21">
        <v>0</v>
      </c>
      <c r="H52" s="19">
        <v>0</v>
      </c>
      <c r="I52" s="19">
        <v>0</v>
      </c>
      <c r="J52" s="22">
        <v>0</v>
      </c>
      <c r="K52" s="15"/>
      <c r="N52" s="15"/>
    </row>
    <row r="53" spans="1:14" ht="25.5" x14ac:dyDescent="0.2">
      <c r="A53" s="32" t="s">
        <v>386</v>
      </c>
      <c r="B53" s="33" t="s">
        <v>7</v>
      </c>
      <c r="C53" s="34" t="s">
        <v>14</v>
      </c>
      <c r="D53" s="1">
        <v>100000</v>
      </c>
      <c r="E53" s="35">
        <f t="shared" si="8"/>
        <v>100000</v>
      </c>
      <c r="F53" s="36">
        <f t="shared" si="9"/>
        <v>100000</v>
      </c>
      <c r="G53" s="21">
        <v>0</v>
      </c>
      <c r="H53" s="19">
        <v>0</v>
      </c>
      <c r="I53" s="19">
        <v>0</v>
      </c>
      <c r="J53" s="22">
        <v>0</v>
      </c>
      <c r="K53" s="15"/>
      <c r="N53" s="15"/>
    </row>
    <row r="54" spans="1:14" ht="14.25" x14ac:dyDescent="0.2">
      <c r="A54" s="58" t="s">
        <v>389</v>
      </c>
      <c r="B54" s="33" t="s">
        <v>7</v>
      </c>
      <c r="C54" s="34" t="s">
        <v>14</v>
      </c>
      <c r="D54" s="1">
        <v>60000</v>
      </c>
      <c r="E54" s="35">
        <f t="shared" si="8"/>
        <v>60000</v>
      </c>
      <c r="F54" s="36">
        <f t="shared" si="9"/>
        <v>60000</v>
      </c>
      <c r="G54" s="21">
        <v>0</v>
      </c>
      <c r="H54" s="19">
        <v>0</v>
      </c>
      <c r="I54" s="19">
        <v>0</v>
      </c>
      <c r="J54" s="22">
        <v>0</v>
      </c>
      <c r="K54" s="15"/>
      <c r="N54" s="15"/>
    </row>
    <row r="55" spans="1:14" ht="25.5" x14ac:dyDescent="0.2">
      <c r="A55" s="58" t="s">
        <v>243</v>
      </c>
      <c r="B55" s="33" t="s">
        <v>7</v>
      </c>
      <c r="C55" s="34" t="s">
        <v>14</v>
      </c>
      <c r="D55" s="1">
        <v>350000</v>
      </c>
      <c r="E55" s="35">
        <f t="shared" si="8"/>
        <v>350000</v>
      </c>
      <c r="F55" s="36">
        <f t="shared" si="9"/>
        <v>350000</v>
      </c>
      <c r="G55" s="21">
        <v>0</v>
      </c>
      <c r="H55" s="19">
        <v>0</v>
      </c>
      <c r="I55" s="19">
        <v>0</v>
      </c>
      <c r="J55" s="22">
        <v>0</v>
      </c>
      <c r="K55" s="15"/>
      <c r="N55" s="15"/>
    </row>
    <row r="56" spans="1:14" ht="25.5" x14ac:dyDescent="0.2">
      <c r="A56" s="58" t="s">
        <v>390</v>
      </c>
      <c r="B56" s="33" t="s">
        <v>7</v>
      </c>
      <c r="C56" s="34" t="s">
        <v>14</v>
      </c>
      <c r="D56" s="1">
        <v>50000</v>
      </c>
      <c r="E56" s="35">
        <f t="shared" si="8"/>
        <v>50000</v>
      </c>
      <c r="F56" s="36">
        <f t="shared" si="9"/>
        <v>50000</v>
      </c>
      <c r="G56" s="21">
        <v>0</v>
      </c>
      <c r="H56" s="19">
        <v>0</v>
      </c>
      <c r="I56" s="19">
        <v>0</v>
      </c>
      <c r="J56" s="22">
        <v>0</v>
      </c>
      <c r="K56" s="15"/>
      <c r="N56" s="15"/>
    </row>
    <row r="57" spans="1:14" ht="25.5" x14ac:dyDescent="0.2">
      <c r="A57" s="58" t="s">
        <v>391</v>
      </c>
      <c r="B57" s="33" t="s">
        <v>7</v>
      </c>
      <c r="C57" s="34" t="s">
        <v>14</v>
      </c>
      <c r="D57" s="1">
        <v>50000</v>
      </c>
      <c r="E57" s="35">
        <f t="shared" si="8"/>
        <v>50000</v>
      </c>
      <c r="F57" s="36">
        <f t="shared" si="9"/>
        <v>50000</v>
      </c>
      <c r="G57" s="21">
        <v>0</v>
      </c>
      <c r="H57" s="19">
        <v>0</v>
      </c>
      <c r="I57" s="19">
        <v>0</v>
      </c>
      <c r="J57" s="22">
        <v>0</v>
      </c>
      <c r="K57" s="15"/>
      <c r="N57" s="15"/>
    </row>
    <row r="58" spans="1:14" ht="25.5" x14ac:dyDescent="0.2">
      <c r="A58" s="32" t="s">
        <v>392</v>
      </c>
      <c r="B58" s="33" t="s">
        <v>7</v>
      </c>
      <c r="C58" s="34" t="s">
        <v>14</v>
      </c>
      <c r="D58" s="1">
        <v>100000</v>
      </c>
      <c r="E58" s="35">
        <f t="shared" si="8"/>
        <v>100000</v>
      </c>
      <c r="F58" s="36">
        <f t="shared" si="9"/>
        <v>100000</v>
      </c>
      <c r="G58" s="21">
        <v>0</v>
      </c>
      <c r="H58" s="19">
        <v>0</v>
      </c>
      <c r="I58" s="19">
        <v>0</v>
      </c>
      <c r="J58" s="22">
        <v>0</v>
      </c>
      <c r="K58" s="15"/>
      <c r="N58" s="15"/>
    </row>
    <row r="59" spans="1:14" ht="26.25" customHeight="1" x14ac:dyDescent="0.2">
      <c r="A59" s="32" t="s">
        <v>231</v>
      </c>
      <c r="B59" s="33" t="s">
        <v>7</v>
      </c>
      <c r="C59" s="34" t="s">
        <v>14</v>
      </c>
      <c r="D59" s="1">
        <v>45000</v>
      </c>
      <c r="E59" s="35">
        <f t="shared" si="8"/>
        <v>45000</v>
      </c>
      <c r="F59" s="36">
        <f t="shared" si="9"/>
        <v>45000</v>
      </c>
      <c r="G59" s="21">
        <v>0</v>
      </c>
      <c r="H59" s="19">
        <v>0</v>
      </c>
      <c r="I59" s="19">
        <v>0</v>
      </c>
      <c r="J59" s="22">
        <v>0</v>
      </c>
      <c r="K59" s="15"/>
      <c r="N59" s="15"/>
    </row>
    <row r="60" spans="1:14" ht="40.5" customHeight="1" x14ac:dyDescent="0.2">
      <c r="A60" s="32" t="s">
        <v>232</v>
      </c>
      <c r="B60" s="33" t="s">
        <v>7</v>
      </c>
      <c r="C60" s="34" t="s">
        <v>14</v>
      </c>
      <c r="D60" s="1">
        <v>39000</v>
      </c>
      <c r="E60" s="35">
        <f t="shared" si="8"/>
        <v>39000</v>
      </c>
      <c r="F60" s="36">
        <f t="shared" si="9"/>
        <v>39000</v>
      </c>
      <c r="G60" s="21">
        <v>0</v>
      </c>
      <c r="H60" s="19">
        <v>0</v>
      </c>
      <c r="I60" s="19">
        <v>0</v>
      </c>
      <c r="J60" s="22">
        <v>0</v>
      </c>
      <c r="K60" s="15"/>
      <c r="N60" s="15"/>
    </row>
    <row r="61" spans="1:14" ht="38.25" x14ac:dyDescent="0.2">
      <c r="A61" s="32" t="s">
        <v>233</v>
      </c>
      <c r="B61" s="33" t="s">
        <v>7</v>
      </c>
      <c r="C61" s="34" t="s">
        <v>14</v>
      </c>
      <c r="D61" s="1">
        <v>20000</v>
      </c>
      <c r="E61" s="35">
        <f t="shared" si="8"/>
        <v>20000</v>
      </c>
      <c r="F61" s="36">
        <f t="shared" si="9"/>
        <v>20000</v>
      </c>
      <c r="G61" s="21">
        <v>0</v>
      </c>
      <c r="H61" s="19">
        <v>0</v>
      </c>
      <c r="I61" s="19">
        <v>0</v>
      </c>
      <c r="J61" s="22">
        <v>0</v>
      </c>
      <c r="K61" s="15"/>
      <c r="N61" s="15"/>
    </row>
    <row r="62" spans="1:14" ht="14.25" x14ac:dyDescent="0.2">
      <c r="A62" s="32" t="s">
        <v>393</v>
      </c>
      <c r="B62" s="33" t="s">
        <v>7</v>
      </c>
      <c r="C62" s="34" t="s">
        <v>14</v>
      </c>
      <c r="D62" s="1">
        <v>63000</v>
      </c>
      <c r="E62" s="35">
        <f t="shared" si="8"/>
        <v>63000</v>
      </c>
      <c r="F62" s="36">
        <f t="shared" si="9"/>
        <v>63000</v>
      </c>
      <c r="G62" s="21">
        <v>0</v>
      </c>
      <c r="H62" s="19">
        <v>0</v>
      </c>
      <c r="I62" s="19">
        <v>0</v>
      </c>
      <c r="J62" s="22">
        <v>0</v>
      </c>
      <c r="K62" s="15"/>
      <c r="N62" s="15"/>
    </row>
    <row r="63" spans="1:14" ht="25.5" x14ac:dyDescent="0.2">
      <c r="A63" s="32" t="s">
        <v>422</v>
      </c>
      <c r="B63" s="33" t="s">
        <v>7</v>
      </c>
      <c r="C63" s="34" t="s">
        <v>14</v>
      </c>
      <c r="D63" s="1">
        <v>209000</v>
      </c>
      <c r="E63" s="35">
        <f t="shared" si="8"/>
        <v>209000</v>
      </c>
      <c r="F63" s="36">
        <f t="shared" si="9"/>
        <v>209000</v>
      </c>
      <c r="G63" s="21">
        <v>0</v>
      </c>
      <c r="H63" s="19">
        <v>0</v>
      </c>
      <c r="I63" s="19">
        <v>0</v>
      </c>
      <c r="J63" s="22">
        <v>0</v>
      </c>
      <c r="K63" s="15"/>
      <c r="N63" s="15"/>
    </row>
    <row r="64" spans="1:14" ht="25.5" x14ac:dyDescent="0.2">
      <c r="A64" s="32" t="s">
        <v>193</v>
      </c>
      <c r="B64" s="33" t="s">
        <v>7</v>
      </c>
      <c r="C64" s="34" t="s">
        <v>14</v>
      </c>
      <c r="D64" s="1">
        <v>3000000</v>
      </c>
      <c r="E64" s="35">
        <f t="shared" si="8"/>
        <v>3000000</v>
      </c>
      <c r="F64" s="36">
        <f t="shared" si="9"/>
        <v>3000000</v>
      </c>
      <c r="G64" s="21">
        <v>0</v>
      </c>
      <c r="H64" s="19">
        <v>0</v>
      </c>
      <c r="I64" s="19">
        <v>0</v>
      </c>
      <c r="J64" s="22">
        <v>0</v>
      </c>
      <c r="K64" s="15"/>
      <c r="N64" s="15"/>
    </row>
    <row r="65" spans="1:14" ht="25.5" x14ac:dyDescent="0.2">
      <c r="A65" s="32" t="s">
        <v>228</v>
      </c>
      <c r="B65" s="33" t="s">
        <v>7</v>
      </c>
      <c r="C65" s="34" t="s">
        <v>14</v>
      </c>
      <c r="D65" s="37">
        <v>25000</v>
      </c>
      <c r="E65" s="35">
        <f t="shared" si="8"/>
        <v>25000</v>
      </c>
      <c r="F65" s="36">
        <f t="shared" si="9"/>
        <v>25000</v>
      </c>
      <c r="G65" s="21">
        <v>0</v>
      </c>
      <c r="H65" s="19">
        <v>0</v>
      </c>
      <c r="I65" s="19">
        <v>0</v>
      </c>
      <c r="J65" s="22">
        <v>0</v>
      </c>
      <c r="K65" s="15"/>
      <c r="N65" s="15"/>
    </row>
    <row r="66" spans="1:14" ht="25.5" x14ac:dyDescent="0.2">
      <c r="A66" s="32" t="s">
        <v>15</v>
      </c>
      <c r="B66" s="33" t="s">
        <v>7</v>
      </c>
      <c r="C66" s="34" t="s">
        <v>14</v>
      </c>
      <c r="D66" s="37">
        <v>0</v>
      </c>
      <c r="E66" s="35">
        <f t="shared" si="8"/>
        <v>0</v>
      </c>
      <c r="F66" s="36">
        <f t="shared" si="9"/>
        <v>139000</v>
      </c>
      <c r="G66" s="21">
        <v>139000</v>
      </c>
      <c r="H66" s="19">
        <v>0</v>
      </c>
      <c r="I66" s="19">
        <v>0</v>
      </c>
      <c r="J66" s="22">
        <v>0</v>
      </c>
      <c r="K66" s="15">
        <f t="shared" si="2"/>
        <v>0</v>
      </c>
      <c r="N66" s="15">
        <f t="shared" si="3"/>
        <v>0</v>
      </c>
    </row>
    <row r="67" spans="1:14" ht="25.5" x14ac:dyDescent="0.2">
      <c r="A67" s="32" t="s">
        <v>397</v>
      </c>
      <c r="B67" s="33" t="s">
        <v>7</v>
      </c>
      <c r="C67" s="34" t="s">
        <v>14</v>
      </c>
      <c r="D67" s="37">
        <v>162000</v>
      </c>
      <c r="E67" s="35">
        <f t="shared" si="8"/>
        <v>162000</v>
      </c>
      <c r="F67" s="36">
        <f t="shared" si="9"/>
        <v>162000</v>
      </c>
      <c r="G67" s="21">
        <v>0</v>
      </c>
      <c r="H67" s="19">
        <v>0</v>
      </c>
      <c r="I67" s="19">
        <v>0</v>
      </c>
      <c r="J67" s="22">
        <v>0</v>
      </c>
      <c r="K67" s="15"/>
      <c r="N67" s="15"/>
    </row>
    <row r="68" spans="1:14" ht="26.25" customHeight="1" x14ac:dyDescent="0.2">
      <c r="A68" s="32" t="s">
        <v>194</v>
      </c>
      <c r="B68" s="38" t="s">
        <v>7</v>
      </c>
      <c r="C68" s="34" t="s">
        <v>14</v>
      </c>
      <c r="D68" s="37">
        <v>100000</v>
      </c>
      <c r="E68" s="35">
        <f t="shared" si="8"/>
        <v>100000</v>
      </c>
      <c r="F68" s="36">
        <f t="shared" si="9"/>
        <v>128000</v>
      </c>
      <c r="G68" s="21">
        <v>28000</v>
      </c>
      <c r="H68" s="19">
        <v>0</v>
      </c>
      <c r="I68" s="19">
        <v>0</v>
      </c>
      <c r="J68" s="22">
        <v>0</v>
      </c>
      <c r="K68" s="15"/>
      <c r="N68" s="15"/>
    </row>
    <row r="69" spans="1:14" ht="39.75" customHeight="1" x14ac:dyDescent="0.2">
      <c r="A69" s="32" t="s">
        <v>195</v>
      </c>
      <c r="B69" s="38" t="s">
        <v>7</v>
      </c>
      <c r="C69" s="34" t="s">
        <v>14</v>
      </c>
      <c r="D69" s="35">
        <v>100000</v>
      </c>
      <c r="E69" s="35">
        <f t="shared" si="8"/>
        <v>100000</v>
      </c>
      <c r="F69" s="36">
        <f t="shared" si="9"/>
        <v>121000</v>
      </c>
      <c r="G69" s="21">
        <v>21000</v>
      </c>
      <c r="H69" s="19">
        <v>0</v>
      </c>
      <c r="I69" s="19">
        <v>0</v>
      </c>
      <c r="J69" s="22">
        <v>0</v>
      </c>
      <c r="K69" s="15"/>
      <c r="N69" s="15"/>
    </row>
    <row r="70" spans="1:14" ht="19.5" customHeight="1" x14ac:dyDescent="0.2">
      <c r="A70" s="238" t="s">
        <v>414</v>
      </c>
      <c r="B70" s="33" t="s">
        <v>7</v>
      </c>
      <c r="C70" s="34" t="s">
        <v>14</v>
      </c>
      <c r="D70" s="37">
        <v>32800</v>
      </c>
      <c r="E70" s="35">
        <f t="shared" si="8"/>
        <v>32800</v>
      </c>
      <c r="F70" s="222">
        <f t="shared" si="9"/>
        <v>32800</v>
      </c>
      <c r="G70" s="19">
        <v>0</v>
      </c>
      <c r="H70" s="19">
        <v>0</v>
      </c>
      <c r="I70" s="19">
        <v>0</v>
      </c>
      <c r="J70" s="22">
        <v>0</v>
      </c>
      <c r="K70" s="15"/>
      <c r="N70" s="15"/>
    </row>
    <row r="71" spans="1:14" ht="18" customHeight="1" x14ac:dyDescent="0.2">
      <c r="A71" s="239" t="s">
        <v>415</v>
      </c>
      <c r="B71" s="33" t="s">
        <v>7</v>
      </c>
      <c r="C71" s="34" t="s">
        <v>14</v>
      </c>
      <c r="D71" s="37">
        <v>25000</v>
      </c>
      <c r="E71" s="35">
        <f t="shared" si="8"/>
        <v>25000</v>
      </c>
      <c r="F71" s="222">
        <f t="shared" si="9"/>
        <v>25000</v>
      </c>
      <c r="G71" s="19">
        <v>0</v>
      </c>
      <c r="H71" s="19">
        <v>0</v>
      </c>
      <c r="I71" s="19">
        <v>0</v>
      </c>
      <c r="J71" s="22">
        <v>0</v>
      </c>
      <c r="K71" s="15"/>
      <c r="N71" s="15"/>
    </row>
    <row r="72" spans="1:14" ht="25.5" customHeight="1" x14ac:dyDescent="0.2">
      <c r="A72" s="239" t="s">
        <v>347</v>
      </c>
      <c r="B72" s="33" t="s">
        <v>7</v>
      </c>
      <c r="C72" s="34" t="s">
        <v>14</v>
      </c>
      <c r="D72" s="37">
        <v>18000</v>
      </c>
      <c r="E72" s="35">
        <f t="shared" si="8"/>
        <v>18000</v>
      </c>
      <c r="F72" s="222">
        <f t="shared" si="9"/>
        <v>18000</v>
      </c>
      <c r="G72" s="19">
        <v>0</v>
      </c>
      <c r="H72" s="19">
        <v>0</v>
      </c>
      <c r="I72" s="19">
        <v>0</v>
      </c>
      <c r="J72" s="22">
        <v>0</v>
      </c>
      <c r="K72" s="15"/>
      <c r="N72" s="15"/>
    </row>
    <row r="73" spans="1:14" ht="18" customHeight="1" x14ac:dyDescent="0.2">
      <c r="A73" s="301" t="s">
        <v>465</v>
      </c>
      <c r="B73" s="291" t="s">
        <v>7</v>
      </c>
      <c r="C73" s="297" t="s">
        <v>14</v>
      </c>
      <c r="D73" s="302">
        <v>6000</v>
      </c>
      <c r="E73" s="299">
        <f t="shared" si="8"/>
        <v>6000</v>
      </c>
      <c r="F73" s="303">
        <f t="shared" si="9"/>
        <v>6000</v>
      </c>
      <c r="G73" s="269">
        <v>0</v>
      </c>
      <c r="H73" s="269">
        <v>0</v>
      </c>
      <c r="I73" s="269">
        <v>0</v>
      </c>
      <c r="J73" s="270">
        <v>0</v>
      </c>
      <c r="K73" s="15"/>
      <c r="N73" s="15"/>
    </row>
    <row r="74" spans="1:14" ht="25.5" x14ac:dyDescent="0.2">
      <c r="A74" s="301" t="s">
        <v>462</v>
      </c>
      <c r="B74" s="291" t="s">
        <v>7</v>
      </c>
      <c r="C74" s="297" t="s">
        <v>14</v>
      </c>
      <c r="D74" s="302">
        <v>105480</v>
      </c>
      <c r="E74" s="299">
        <f t="shared" si="8"/>
        <v>105480</v>
      </c>
      <c r="F74" s="303">
        <f t="shared" si="9"/>
        <v>105480</v>
      </c>
      <c r="G74" s="269">
        <v>0</v>
      </c>
      <c r="H74" s="269">
        <v>0</v>
      </c>
      <c r="I74" s="269">
        <v>0</v>
      </c>
      <c r="J74" s="270">
        <v>0</v>
      </c>
      <c r="K74" s="15"/>
      <c r="N74" s="15"/>
    </row>
    <row r="75" spans="1:14" ht="34.5" customHeight="1" x14ac:dyDescent="0.25">
      <c r="A75" s="240" t="s">
        <v>353</v>
      </c>
      <c r="B75" s="49" t="s">
        <v>7</v>
      </c>
      <c r="C75" s="27" t="s">
        <v>14</v>
      </c>
      <c r="D75" s="37">
        <v>12000</v>
      </c>
      <c r="E75" s="35">
        <f t="shared" si="8"/>
        <v>12000</v>
      </c>
      <c r="F75" s="222">
        <f t="shared" si="9"/>
        <v>12000</v>
      </c>
      <c r="G75" s="19">
        <v>0</v>
      </c>
      <c r="H75" s="19">
        <v>0</v>
      </c>
      <c r="I75" s="19">
        <v>0</v>
      </c>
      <c r="J75" s="22">
        <v>0</v>
      </c>
      <c r="K75" s="15"/>
      <c r="N75" s="15"/>
    </row>
    <row r="76" spans="1:14" ht="18" customHeight="1" x14ac:dyDescent="0.2">
      <c r="A76" s="241" t="s">
        <v>412</v>
      </c>
      <c r="B76" s="49" t="s">
        <v>7</v>
      </c>
      <c r="C76" s="27" t="s">
        <v>14</v>
      </c>
      <c r="D76" s="37">
        <v>50000</v>
      </c>
      <c r="E76" s="35">
        <f t="shared" si="8"/>
        <v>50000</v>
      </c>
      <c r="F76" s="222">
        <f t="shared" si="9"/>
        <v>50000</v>
      </c>
      <c r="G76" s="19">
        <v>0</v>
      </c>
      <c r="H76" s="19">
        <v>0</v>
      </c>
      <c r="I76" s="19">
        <v>0</v>
      </c>
      <c r="J76" s="22">
        <v>0</v>
      </c>
      <c r="K76" s="15"/>
      <c r="N76" s="15"/>
    </row>
    <row r="77" spans="1:14" ht="16.5" customHeight="1" thickBot="1" x14ac:dyDescent="0.25">
      <c r="A77" s="430" t="s">
        <v>16</v>
      </c>
      <c r="B77" s="431"/>
      <c r="C77" s="432"/>
      <c r="D77" s="39">
        <f>SUM(D27:D76)</f>
        <v>11109988</v>
      </c>
      <c r="E77" s="39">
        <f>SUM(E27:E76)</f>
        <v>11109988</v>
      </c>
      <c r="F77" s="40">
        <f>SUM(F27:F76)</f>
        <v>12570988</v>
      </c>
      <c r="G77" s="40">
        <f t="shared" ref="G77:J77" si="10">SUM(G27:G69)</f>
        <v>1461000</v>
      </c>
      <c r="H77" s="40">
        <f t="shared" si="10"/>
        <v>0</v>
      </c>
      <c r="I77" s="40">
        <f t="shared" si="10"/>
        <v>0</v>
      </c>
      <c r="J77" s="41">
        <f t="shared" si="10"/>
        <v>0</v>
      </c>
      <c r="K77" s="15">
        <f t="shared" si="2"/>
        <v>0</v>
      </c>
      <c r="N77" s="15">
        <f t="shared" si="3"/>
        <v>0</v>
      </c>
    </row>
    <row r="78" spans="1:14" ht="15.75" hidden="1" customHeight="1" x14ac:dyDescent="0.2">
      <c r="A78" s="442" t="s">
        <v>17</v>
      </c>
      <c r="B78" s="443"/>
      <c r="C78" s="443"/>
      <c r="D78" s="443"/>
      <c r="E78" s="443"/>
      <c r="F78" s="443"/>
      <c r="G78" s="443"/>
      <c r="H78" s="443"/>
      <c r="I78" s="443"/>
      <c r="J78" s="444"/>
      <c r="K78" s="15"/>
      <c r="N78" s="15"/>
    </row>
    <row r="79" spans="1:14" ht="15.75" hidden="1" customHeight="1" thickBot="1" x14ac:dyDescent="0.3">
      <c r="A79" s="42"/>
      <c r="B79" s="43" t="s">
        <v>7</v>
      </c>
      <c r="C79" s="44" t="s">
        <v>19</v>
      </c>
      <c r="D79" s="45">
        <v>0</v>
      </c>
      <c r="E79" s="23">
        <f>D79</f>
        <v>0</v>
      </c>
      <c r="F79" s="45">
        <f>D79+G79+H79+I79+J79</f>
        <v>0</v>
      </c>
      <c r="G79" s="23">
        <v>0</v>
      </c>
      <c r="H79" s="23">
        <v>0</v>
      </c>
      <c r="I79" s="23">
        <v>0</v>
      </c>
      <c r="J79" s="23">
        <v>0</v>
      </c>
      <c r="K79" s="15"/>
      <c r="N79" s="15"/>
    </row>
    <row r="80" spans="1:14" ht="15.75" hidden="1" customHeight="1" thickBot="1" x14ac:dyDescent="0.25">
      <c r="A80" s="433" t="s">
        <v>237</v>
      </c>
      <c r="B80" s="434"/>
      <c r="C80" s="435"/>
      <c r="D80" s="46">
        <f>D79</f>
        <v>0</v>
      </c>
      <c r="E80" s="46">
        <f t="shared" ref="E80:J80" si="11">E79</f>
        <v>0</v>
      </c>
      <c r="F80" s="46">
        <f t="shared" si="11"/>
        <v>0</v>
      </c>
      <c r="G80" s="46">
        <f t="shared" si="11"/>
        <v>0</v>
      </c>
      <c r="H80" s="46">
        <f t="shared" si="11"/>
        <v>0</v>
      </c>
      <c r="I80" s="46">
        <f t="shared" si="11"/>
        <v>0</v>
      </c>
      <c r="J80" s="47">
        <f t="shared" si="11"/>
        <v>0</v>
      </c>
      <c r="K80" s="15"/>
      <c r="N80" s="15"/>
    </row>
    <row r="81" spans="1:14" ht="14.25" x14ac:dyDescent="0.2">
      <c r="A81" s="445" t="s">
        <v>18</v>
      </c>
      <c r="B81" s="446"/>
      <c r="C81" s="446"/>
      <c r="D81" s="446"/>
      <c r="E81" s="446"/>
      <c r="F81" s="446"/>
      <c r="G81" s="446"/>
      <c r="H81" s="446"/>
      <c r="I81" s="446"/>
      <c r="J81" s="447"/>
      <c r="K81" s="15">
        <f t="shared" si="2"/>
        <v>0</v>
      </c>
      <c r="N81" s="15">
        <f t="shared" si="3"/>
        <v>0</v>
      </c>
    </row>
    <row r="82" spans="1:14" ht="53.25" customHeight="1" x14ac:dyDescent="0.2">
      <c r="A82" s="48" t="s">
        <v>281</v>
      </c>
      <c r="B82" s="49" t="s">
        <v>7</v>
      </c>
      <c r="C82" s="27" t="s">
        <v>20</v>
      </c>
      <c r="D82" s="1">
        <v>15000</v>
      </c>
      <c r="E82" s="4">
        <f t="shared" ref="E82:E116" si="12">D82</f>
        <v>15000</v>
      </c>
      <c r="F82" s="50">
        <f t="shared" ref="F82:F117" si="13">D82+G82+H82+I82+J82</f>
        <v>15000</v>
      </c>
      <c r="G82" s="51">
        <v>0</v>
      </c>
      <c r="H82" s="19">
        <v>0</v>
      </c>
      <c r="I82" s="19">
        <v>0</v>
      </c>
      <c r="J82" s="22">
        <v>0</v>
      </c>
      <c r="K82" s="15">
        <f t="shared" si="2"/>
        <v>0</v>
      </c>
      <c r="N82" s="15">
        <f t="shared" si="3"/>
        <v>0</v>
      </c>
    </row>
    <row r="83" spans="1:14" ht="38.25" x14ac:dyDescent="0.2">
      <c r="A83" s="48" t="s">
        <v>280</v>
      </c>
      <c r="B83" s="49" t="s">
        <v>7</v>
      </c>
      <c r="C83" s="27" t="s">
        <v>20</v>
      </c>
      <c r="D83" s="1">
        <v>25000</v>
      </c>
      <c r="E83" s="4">
        <f t="shared" si="12"/>
        <v>25000</v>
      </c>
      <c r="F83" s="50">
        <f t="shared" si="13"/>
        <v>25000</v>
      </c>
      <c r="G83" s="51">
        <v>0</v>
      </c>
      <c r="H83" s="19">
        <v>0</v>
      </c>
      <c r="I83" s="19">
        <v>0</v>
      </c>
      <c r="J83" s="22">
        <v>0</v>
      </c>
      <c r="K83" s="15"/>
      <c r="N83" s="15"/>
    </row>
    <row r="84" spans="1:14" ht="14.25" x14ac:dyDescent="0.2">
      <c r="A84" s="48" t="s">
        <v>21</v>
      </c>
      <c r="B84" s="49" t="s">
        <v>7</v>
      </c>
      <c r="C84" s="27" t="s">
        <v>20</v>
      </c>
      <c r="D84" s="1">
        <v>0</v>
      </c>
      <c r="E84" s="4">
        <f t="shared" ref="E84" si="14">D84</f>
        <v>0</v>
      </c>
      <c r="F84" s="50">
        <f t="shared" ref="F84" si="15">D84+G84+H84+I84+J84</f>
        <v>130000</v>
      </c>
      <c r="G84" s="51">
        <v>130000</v>
      </c>
      <c r="H84" s="19">
        <v>0</v>
      </c>
      <c r="I84" s="19">
        <v>0</v>
      </c>
      <c r="J84" s="22">
        <v>0</v>
      </c>
      <c r="K84" s="15"/>
      <c r="N84" s="15"/>
    </row>
    <row r="85" spans="1:14" ht="41.25" customHeight="1" x14ac:dyDescent="0.2">
      <c r="A85" s="48" t="s">
        <v>22</v>
      </c>
      <c r="B85" s="49" t="s">
        <v>7</v>
      </c>
      <c r="C85" s="27" t="s">
        <v>20</v>
      </c>
      <c r="D85" s="1">
        <v>15000</v>
      </c>
      <c r="E85" s="4">
        <f t="shared" si="12"/>
        <v>15000</v>
      </c>
      <c r="F85" s="50">
        <f t="shared" si="13"/>
        <v>15000</v>
      </c>
      <c r="G85" s="51">
        <v>0</v>
      </c>
      <c r="H85" s="19">
        <v>0</v>
      </c>
      <c r="I85" s="19">
        <v>0</v>
      </c>
      <c r="J85" s="22">
        <v>0</v>
      </c>
      <c r="K85" s="15">
        <f t="shared" si="2"/>
        <v>0</v>
      </c>
      <c r="N85" s="15">
        <f t="shared" si="3"/>
        <v>0</v>
      </c>
    </row>
    <row r="86" spans="1:14" ht="25.5" x14ac:dyDescent="0.2">
      <c r="A86" s="48" t="s">
        <v>23</v>
      </c>
      <c r="B86" s="49" t="s">
        <v>7</v>
      </c>
      <c r="C86" s="27" t="s">
        <v>20</v>
      </c>
      <c r="D86" s="1">
        <v>0</v>
      </c>
      <c r="E86" s="4">
        <f t="shared" si="12"/>
        <v>0</v>
      </c>
      <c r="F86" s="50">
        <f t="shared" si="13"/>
        <v>135000</v>
      </c>
      <c r="G86" s="51">
        <v>135000</v>
      </c>
      <c r="H86" s="19">
        <v>0</v>
      </c>
      <c r="I86" s="19">
        <v>0</v>
      </c>
      <c r="J86" s="22">
        <v>0</v>
      </c>
      <c r="K86" s="15">
        <f t="shared" si="2"/>
        <v>0</v>
      </c>
      <c r="N86" s="15">
        <f t="shared" si="3"/>
        <v>0</v>
      </c>
    </row>
    <row r="87" spans="1:14" ht="14.25" x14ac:dyDescent="0.2">
      <c r="A87" s="48" t="s">
        <v>24</v>
      </c>
      <c r="B87" s="49" t="s">
        <v>7</v>
      </c>
      <c r="C87" s="27" t="s">
        <v>20</v>
      </c>
      <c r="D87" s="1">
        <v>0</v>
      </c>
      <c r="E87" s="4">
        <f t="shared" si="12"/>
        <v>0</v>
      </c>
      <c r="F87" s="50">
        <f t="shared" si="13"/>
        <v>176840</v>
      </c>
      <c r="G87" s="51">
        <v>176840</v>
      </c>
      <c r="H87" s="19">
        <v>0</v>
      </c>
      <c r="I87" s="19">
        <v>0</v>
      </c>
      <c r="J87" s="22">
        <v>0</v>
      </c>
      <c r="K87" s="15">
        <f t="shared" si="2"/>
        <v>0</v>
      </c>
      <c r="N87" s="15">
        <f t="shared" si="3"/>
        <v>0</v>
      </c>
    </row>
    <row r="88" spans="1:14" ht="25.5" x14ac:dyDescent="0.2">
      <c r="A88" s="48" t="s">
        <v>25</v>
      </c>
      <c r="B88" s="49" t="s">
        <v>7</v>
      </c>
      <c r="C88" s="27" t="s">
        <v>20</v>
      </c>
      <c r="D88" s="1">
        <v>0</v>
      </c>
      <c r="E88" s="4">
        <f t="shared" si="12"/>
        <v>0</v>
      </c>
      <c r="F88" s="50">
        <f t="shared" si="13"/>
        <v>86000</v>
      </c>
      <c r="G88" s="51">
        <v>86000</v>
      </c>
      <c r="H88" s="19">
        <v>0</v>
      </c>
      <c r="I88" s="19">
        <v>0</v>
      </c>
      <c r="J88" s="22">
        <v>0</v>
      </c>
      <c r="K88" s="15">
        <f t="shared" si="2"/>
        <v>0</v>
      </c>
      <c r="N88" s="15">
        <f t="shared" si="3"/>
        <v>0</v>
      </c>
    </row>
    <row r="89" spans="1:14" ht="25.5" x14ac:dyDescent="0.2">
      <c r="A89" s="48" t="s">
        <v>278</v>
      </c>
      <c r="B89" s="49" t="s">
        <v>7</v>
      </c>
      <c r="C89" s="27" t="s">
        <v>20</v>
      </c>
      <c r="D89" s="1">
        <v>131000</v>
      </c>
      <c r="E89" s="4">
        <f t="shared" si="12"/>
        <v>131000</v>
      </c>
      <c r="F89" s="50">
        <f t="shared" si="13"/>
        <v>131000</v>
      </c>
      <c r="G89" s="51">
        <v>0</v>
      </c>
      <c r="H89" s="19">
        <v>0</v>
      </c>
      <c r="I89" s="19">
        <v>0</v>
      </c>
      <c r="J89" s="22">
        <v>0</v>
      </c>
      <c r="K89" s="15">
        <f t="shared" si="2"/>
        <v>0</v>
      </c>
      <c r="N89" s="15">
        <f t="shared" si="3"/>
        <v>0</v>
      </c>
    </row>
    <row r="90" spans="1:14" ht="14.25" x14ac:dyDescent="0.2">
      <c r="A90" s="48" t="s">
        <v>246</v>
      </c>
      <c r="B90" s="49" t="s">
        <v>7</v>
      </c>
      <c r="C90" s="27" t="s">
        <v>20</v>
      </c>
      <c r="D90" s="1">
        <v>165000</v>
      </c>
      <c r="E90" s="4">
        <f t="shared" si="12"/>
        <v>165000</v>
      </c>
      <c r="F90" s="50">
        <f t="shared" si="13"/>
        <v>165000</v>
      </c>
      <c r="G90" s="51">
        <v>0</v>
      </c>
      <c r="H90" s="19">
        <v>0</v>
      </c>
      <c r="I90" s="19">
        <v>0</v>
      </c>
      <c r="J90" s="22">
        <v>0</v>
      </c>
      <c r="K90" s="15">
        <f t="shared" si="2"/>
        <v>0</v>
      </c>
      <c r="N90" s="15"/>
    </row>
    <row r="91" spans="1:14" ht="24.75" customHeight="1" x14ac:dyDescent="0.2">
      <c r="A91" s="48" t="s">
        <v>279</v>
      </c>
      <c r="B91" s="49" t="s">
        <v>7</v>
      </c>
      <c r="C91" s="27" t="s">
        <v>20</v>
      </c>
      <c r="D91" s="1">
        <v>117000</v>
      </c>
      <c r="E91" s="4">
        <f t="shared" si="12"/>
        <v>117000</v>
      </c>
      <c r="F91" s="50">
        <f t="shared" si="13"/>
        <v>117000</v>
      </c>
      <c r="G91" s="51">
        <v>0</v>
      </c>
      <c r="H91" s="19">
        <v>0</v>
      </c>
      <c r="I91" s="19">
        <v>0</v>
      </c>
      <c r="J91" s="22">
        <v>0</v>
      </c>
      <c r="K91" s="15">
        <f t="shared" si="2"/>
        <v>0</v>
      </c>
      <c r="N91" s="15"/>
    </row>
    <row r="92" spans="1:14" ht="248.25" customHeight="1" x14ac:dyDescent="0.2">
      <c r="A92" s="52" t="s">
        <v>346</v>
      </c>
      <c r="B92" s="16" t="s">
        <v>7</v>
      </c>
      <c r="C92" s="17" t="s">
        <v>20</v>
      </c>
      <c r="D92" s="53">
        <v>150000</v>
      </c>
      <c r="E92" s="54">
        <f t="shared" si="12"/>
        <v>150000</v>
      </c>
      <c r="F92" s="55">
        <f t="shared" si="13"/>
        <v>150000</v>
      </c>
      <c r="G92" s="56">
        <v>0</v>
      </c>
      <c r="H92" s="53">
        <v>0</v>
      </c>
      <c r="I92" s="53">
        <v>0</v>
      </c>
      <c r="J92" s="57">
        <v>0</v>
      </c>
      <c r="K92" s="15"/>
      <c r="N92" s="15"/>
    </row>
    <row r="93" spans="1:14" ht="15.75" customHeight="1" x14ac:dyDescent="0.2">
      <c r="A93" s="58" t="s">
        <v>256</v>
      </c>
      <c r="B93" s="49" t="s">
        <v>7</v>
      </c>
      <c r="C93" s="27" t="s">
        <v>20</v>
      </c>
      <c r="D93" s="18">
        <v>1000</v>
      </c>
      <c r="E93" s="4">
        <f t="shared" si="12"/>
        <v>1000</v>
      </c>
      <c r="F93" s="50">
        <f t="shared" si="13"/>
        <v>170000</v>
      </c>
      <c r="G93" s="28">
        <v>169000</v>
      </c>
      <c r="H93" s="19">
        <v>0</v>
      </c>
      <c r="I93" s="19">
        <v>0</v>
      </c>
      <c r="J93" s="22">
        <v>0</v>
      </c>
      <c r="K93" s="15"/>
      <c r="N93" s="15"/>
    </row>
    <row r="94" spans="1:14" ht="15" customHeight="1" x14ac:dyDescent="0.2">
      <c r="A94" s="58" t="s">
        <v>257</v>
      </c>
      <c r="B94" s="49" t="s">
        <v>7</v>
      </c>
      <c r="C94" s="27" t="s">
        <v>20</v>
      </c>
      <c r="D94" s="18">
        <v>1000</v>
      </c>
      <c r="E94" s="4">
        <f t="shared" si="12"/>
        <v>1000</v>
      </c>
      <c r="F94" s="50">
        <f t="shared" si="13"/>
        <v>170000</v>
      </c>
      <c r="G94" s="28">
        <v>169000</v>
      </c>
      <c r="H94" s="19">
        <v>0</v>
      </c>
      <c r="I94" s="19">
        <v>0</v>
      </c>
      <c r="J94" s="22">
        <v>0</v>
      </c>
      <c r="K94" s="15"/>
      <c r="N94" s="15"/>
    </row>
    <row r="95" spans="1:14" ht="15" customHeight="1" x14ac:dyDescent="0.2">
      <c r="A95" s="58" t="s">
        <v>258</v>
      </c>
      <c r="B95" s="49" t="s">
        <v>7</v>
      </c>
      <c r="C95" s="27" t="s">
        <v>20</v>
      </c>
      <c r="D95" s="18">
        <v>1000</v>
      </c>
      <c r="E95" s="4">
        <f t="shared" si="12"/>
        <v>1000</v>
      </c>
      <c r="F95" s="50">
        <f t="shared" si="13"/>
        <v>170000</v>
      </c>
      <c r="G95" s="28">
        <v>169000</v>
      </c>
      <c r="H95" s="19">
        <v>0</v>
      </c>
      <c r="I95" s="19">
        <v>0</v>
      </c>
      <c r="J95" s="22">
        <v>0</v>
      </c>
      <c r="K95" s="15"/>
      <c r="N95" s="15"/>
    </row>
    <row r="96" spans="1:14" ht="15.75" customHeight="1" x14ac:dyDescent="0.2">
      <c r="A96" s="58" t="s">
        <v>286</v>
      </c>
      <c r="B96" s="49" t="s">
        <v>7</v>
      </c>
      <c r="C96" s="27" t="s">
        <v>20</v>
      </c>
      <c r="D96" s="18">
        <v>1000</v>
      </c>
      <c r="E96" s="4">
        <f t="shared" si="12"/>
        <v>1000</v>
      </c>
      <c r="F96" s="50">
        <f t="shared" si="13"/>
        <v>170000</v>
      </c>
      <c r="G96" s="28">
        <v>169000</v>
      </c>
      <c r="H96" s="19">
        <v>0</v>
      </c>
      <c r="I96" s="19">
        <v>0</v>
      </c>
      <c r="J96" s="22">
        <v>0</v>
      </c>
      <c r="K96" s="15"/>
      <c r="N96" s="15"/>
    </row>
    <row r="97" spans="1:14" ht="14.25" x14ac:dyDescent="0.2">
      <c r="A97" s="58" t="s">
        <v>259</v>
      </c>
      <c r="B97" s="49" t="s">
        <v>7</v>
      </c>
      <c r="C97" s="27" t="s">
        <v>20</v>
      </c>
      <c r="D97" s="18">
        <v>1000</v>
      </c>
      <c r="E97" s="4">
        <f t="shared" si="12"/>
        <v>1000</v>
      </c>
      <c r="F97" s="50">
        <f t="shared" si="13"/>
        <v>160000</v>
      </c>
      <c r="G97" s="28">
        <v>159000</v>
      </c>
      <c r="H97" s="19">
        <v>0</v>
      </c>
      <c r="I97" s="19">
        <v>0</v>
      </c>
      <c r="J97" s="22">
        <v>0</v>
      </c>
      <c r="K97" s="15"/>
      <c r="N97" s="15"/>
    </row>
    <row r="98" spans="1:14" ht="27" customHeight="1" x14ac:dyDescent="0.2">
      <c r="A98" s="58" t="s">
        <v>260</v>
      </c>
      <c r="B98" s="49" t="s">
        <v>7</v>
      </c>
      <c r="C98" s="27" t="s">
        <v>20</v>
      </c>
      <c r="D98" s="18">
        <v>265200</v>
      </c>
      <c r="E98" s="4">
        <f t="shared" si="12"/>
        <v>265200</v>
      </c>
      <c r="F98" s="50">
        <f t="shared" si="13"/>
        <v>265200</v>
      </c>
      <c r="G98" s="51">
        <v>0</v>
      </c>
      <c r="H98" s="19">
        <v>0</v>
      </c>
      <c r="I98" s="19">
        <v>0</v>
      </c>
      <c r="J98" s="22">
        <v>0</v>
      </c>
      <c r="K98" s="15"/>
      <c r="N98" s="15"/>
    </row>
    <row r="99" spans="1:14" ht="14.25" x14ac:dyDescent="0.2">
      <c r="A99" s="58" t="s">
        <v>261</v>
      </c>
      <c r="B99" s="49" t="s">
        <v>7</v>
      </c>
      <c r="C99" s="27" t="s">
        <v>20</v>
      </c>
      <c r="D99" s="18">
        <v>1000</v>
      </c>
      <c r="E99" s="4">
        <f t="shared" si="12"/>
        <v>1000</v>
      </c>
      <c r="F99" s="50">
        <f t="shared" si="13"/>
        <v>157000</v>
      </c>
      <c r="G99" s="51">
        <v>156000</v>
      </c>
      <c r="H99" s="19">
        <v>0</v>
      </c>
      <c r="I99" s="19">
        <v>0</v>
      </c>
      <c r="J99" s="22">
        <v>0</v>
      </c>
      <c r="K99" s="15"/>
      <c r="N99" s="15"/>
    </row>
    <row r="100" spans="1:14" ht="14.25" x14ac:dyDescent="0.2">
      <c r="A100" s="58" t="s">
        <v>226</v>
      </c>
      <c r="B100" s="49" t="s">
        <v>7</v>
      </c>
      <c r="C100" s="27" t="s">
        <v>20</v>
      </c>
      <c r="D100" s="59">
        <v>1000</v>
      </c>
      <c r="E100" s="59">
        <f t="shared" si="12"/>
        <v>1000</v>
      </c>
      <c r="F100" s="60">
        <f t="shared" ref="F100:F106" si="16">D100+G100+H100+I100+J100</f>
        <v>501000</v>
      </c>
      <c r="G100" s="28">
        <v>500000</v>
      </c>
      <c r="H100" s="19">
        <v>0</v>
      </c>
      <c r="I100" s="19">
        <v>0</v>
      </c>
      <c r="J100" s="22">
        <v>0</v>
      </c>
      <c r="K100" s="15"/>
      <c r="N100" s="15"/>
    </row>
    <row r="101" spans="1:14" ht="25.5" x14ac:dyDescent="0.2">
      <c r="A101" s="58" t="s">
        <v>413</v>
      </c>
      <c r="B101" s="33" t="s">
        <v>7</v>
      </c>
      <c r="C101" s="27" t="s">
        <v>20</v>
      </c>
      <c r="D101" s="4">
        <v>170000</v>
      </c>
      <c r="E101" s="59">
        <f t="shared" si="12"/>
        <v>170000</v>
      </c>
      <c r="F101" s="60">
        <f>D101+G101+H101+I101+J101</f>
        <v>170000</v>
      </c>
      <c r="G101" s="28">
        <v>0</v>
      </c>
      <c r="H101" s="19">
        <v>0</v>
      </c>
      <c r="I101" s="19">
        <v>0</v>
      </c>
      <c r="J101" s="22">
        <v>0</v>
      </c>
      <c r="K101" s="15"/>
      <c r="N101" s="15"/>
    </row>
    <row r="102" spans="1:14" ht="14.25" x14ac:dyDescent="0.2">
      <c r="A102" s="58" t="s">
        <v>296</v>
      </c>
      <c r="B102" s="33" t="s">
        <v>7</v>
      </c>
      <c r="C102" s="27" t="s">
        <v>20</v>
      </c>
      <c r="D102" s="4">
        <v>67000</v>
      </c>
      <c r="E102" s="59">
        <f t="shared" si="12"/>
        <v>67000</v>
      </c>
      <c r="F102" s="60">
        <f t="shared" si="16"/>
        <v>87000</v>
      </c>
      <c r="G102" s="28">
        <v>20000</v>
      </c>
      <c r="H102" s="19">
        <v>0</v>
      </c>
      <c r="I102" s="19">
        <v>0</v>
      </c>
      <c r="J102" s="22">
        <v>0</v>
      </c>
      <c r="K102" s="15"/>
      <c r="N102" s="15"/>
    </row>
    <row r="103" spans="1:14" ht="14.25" x14ac:dyDescent="0.2">
      <c r="A103" s="290" t="s">
        <v>320</v>
      </c>
      <c r="B103" s="291" t="s">
        <v>7</v>
      </c>
      <c r="C103" s="275" t="s">
        <v>20</v>
      </c>
      <c r="D103" s="292">
        <v>160000</v>
      </c>
      <c r="E103" s="277">
        <f t="shared" si="12"/>
        <v>160000</v>
      </c>
      <c r="F103" s="293">
        <f t="shared" si="16"/>
        <v>160000</v>
      </c>
      <c r="G103" s="268">
        <v>0</v>
      </c>
      <c r="H103" s="269">
        <v>0</v>
      </c>
      <c r="I103" s="269">
        <v>0</v>
      </c>
      <c r="J103" s="270">
        <v>0</v>
      </c>
      <c r="K103" s="15"/>
      <c r="N103" s="15"/>
    </row>
    <row r="104" spans="1:14" ht="42.75" customHeight="1" x14ac:dyDescent="0.2">
      <c r="A104" s="58" t="s">
        <v>321</v>
      </c>
      <c r="B104" s="33" t="s">
        <v>7</v>
      </c>
      <c r="C104" s="27" t="s">
        <v>20</v>
      </c>
      <c r="D104" s="4">
        <v>0</v>
      </c>
      <c r="E104" s="59">
        <f t="shared" si="12"/>
        <v>0</v>
      </c>
      <c r="F104" s="60">
        <f t="shared" si="16"/>
        <v>160000</v>
      </c>
      <c r="G104" s="28">
        <v>160000</v>
      </c>
      <c r="H104" s="19">
        <v>0</v>
      </c>
      <c r="I104" s="19">
        <v>0</v>
      </c>
      <c r="J104" s="22">
        <v>0</v>
      </c>
      <c r="K104" s="15"/>
      <c r="N104" s="15"/>
    </row>
    <row r="105" spans="1:14" ht="14.25" x14ac:dyDescent="0.2">
      <c r="A105" s="58" t="s">
        <v>404</v>
      </c>
      <c r="B105" s="33" t="s">
        <v>7</v>
      </c>
      <c r="C105" s="27" t="s">
        <v>20</v>
      </c>
      <c r="D105" s="4">
        <v>170000</v>
      </c>
      <c r="E105" s="59">
        <f t="shared" si="12"/>
        <v>170000</v>
      </c>
      <c r="F105" s="60">
        <f t="shared" si="16"/>
        <v>170000</v>
      </c>
      <c r="G105" s="28">
        <v>0</v>
      </c>
      <c r="H105" s="19">
        <v>0</v>
      </c>
      <c r="I105" s="19">
        <v>0</v>
      </c>
      <c r="J105" s="22">
        <v>0</v>
      </c>
      <c r="K105" s="15"/>
      <c r="N105" s="15"/>
    </row>
    <row r="106" spans="1:14" ht="25.5" x14ac:dyDescent="0.2">
      <c r="A106" s="58" t="s">
        <v>405</v>
      </c>
      <c r="B106" s="33" t="s">
        <v>7</v>
      </c>
      <c r="C106" s="27" t="s">
        <v>20</v>
      </c>
      <c r="D106" s="4">
        <v>170000</v>
      </c>
      <c r="E106" s="59">
        <f t="shared" si="12"/>
        <v>170000</v>
      </c>
      <c r="F106" s="60">
        <f t="shared" si="16"/>
        <v>170000</v>
      </c>
      <c r="G106" s="28">
        <v>0</v>
      </c>
      <c r="H106" s="19">
        <v>0</v>
      </c>
      <c r="I106" s="19">
        <v>0</v>
      </c>
      <c r="J106" s="22">
        <v>0</v>
      </c>
      <c r="K106" s="15"/>
      <c r="N106" s="15"/>
    </row>
    <row r="107" spans="1:14" ht="30" customHeight="1" x14ac:dyDescent="0.2">
      <c r="A107" s="48" t="s">
        <v>26</v>
      </c>
      <c r="B107" s="49" t="s">
        <v>7</v>
      </c>
      <c r="C107" s="27" t="s">
        <v>20</v>
      </c>
      <c r="D107" s="1">
        <v>0</v>
      </c>
      <c r="E107" s="4">
        <f t="shared" si="12"/>
        <v>0</v>
      </c>
      <c r="F107" s="50">
        <f t="shared" si="13"/>
        <v>135000</v>
      </c>
      <c r="G107" s="51">
        <v>135000</v>
      </c>
      <c r="H107" s="19">
        <v>0</v>
      </c>
      <c r="I107" s="19">
        <v>0</v>
      </c>
      <c r="J107" s="22">
        <v>0</v>
      </c>
      <c r="K107" s="15">
        <f t="shared" si="2"/>
        <v>0</v>
      </c>
      <c r="N107" s="15">
        <f t="shared" si="3"/>
        <v>0</v>
      </c>
    </row>
    <row r="108" spans="1:14" ht="14.25" x14ac:dyDescent="0.2">
      <c r="A108" s="48" t="s">
        <v>27</v>
      </c>
      <c r="B108" s="49" t="s">
        <v>7</v>
      </c>
      <c r="C108" s="27" t="s">
        <v>20</v>
      </c>
      <c r="D108" s="1">
        <v>0</v>
      </c>
      <c r="E108" s="4">
        <f t="shared" si="12"/>
        <v>0</v>
      </c>
      <c r="F108" s="50">
        <f t="shared" si="13"/>
        <v>170000</v>
      </c>
      <c r="G108" s="51">
        <v>170000</v>
      </c>
      <c r="H108" s="19">
        <v>0</v>
      </c>
      <c r="I108" s="19">
        <v>0</v>
      </c>
      <c r="J108" s="22">
        <v>0</v>
      </c>
      <c r="K108" s="15">
        <f t="shared" si="2"/>
        <v>0</v>
      </c>
      <c r="N108" s="15">
        <f t="shared" si="3"/>
        <v>0</v>
      </c>
    </row>
    <row r="109" spans="1:14" ht="63.75" x14ac:dyDescent="0.2">
      <c r="A109" s="52" t="s">
        <v>114</v>
      </c>
      <c r="B109" s="38" t="s">
        <v>7</v>
      </c>
      <c r="C109" s="38" t="s">
        <v>20</v>
      </c>
      <c r="D109" s="61">
        <v>1000</v>
      </c>
      <c r="E109" s="61">
        <f t="shared" si="12"/>
        <v>1000</v>
      </c>
      <c r="F109" s="62">
        <f t="shared" si="13"/>
        <v>161000</v>
      </c>
      <c r="G109" s="69">
        <v>160000</v>
      </c>
      <c r="H109" s="37">
        <v>0</v>
      </c>
      <c r="I109" s="37">
        <v>0</v>
      </c>
      <c r="J109" s="213">
        <v>0</v>
      </c>
      <c r="K109" s="15"/>
      <c r="N109" s="15"/>
    </row>
    <row r="110" spans="1:14" ht="114.75" x14ac:dyDescent="0.2">
      <c r="A110" s="52" t="s">
        <v>115</v>
      </c>
      <c r="B110" s="38" t="s">
        <v>7</v>
      </c>
      <c r="C110" s="38" t="s">
        <v>20</v>
      </c>
      <c r="D110" s="61">
        <v>1000</v>
      </c>
      <c r="E110" s="61">
        <f t="shared" si="12"/>
        <v>1000</v>
      </c>
      <c r="F110" s="62">
        <f t="shared" si="13"/>
        <v>165000</v>
      </c>
      <c r="G110" s="69">
        <v>164000</v>
      </c>
      <c r="H110" s="37">
        <v>0</v>
      </c>
      <c r="I110" s="37">
        <v>0</v>
      </c>
      <c r="J110" s="213">
        <v>0</v>
      </c>
      <c r="K110" s="15"/>
      <c r="N110" s="15"/>
    </row>
    <row r="111" spans="1:14" ht="83.25" customHeight="1" x14ac:dyDescent="0.2">
      <c r="A111" s="52" t="s">
        <v>116</v>
      </c>
      <c r="B111" s="38" t="s">
        <v>7</v>
      </c>
      <c r="C111" s="38" t="s">
        <v>20</v>
      </c>
      <c r="D111" s="61">
        <v>1000</v>
      </c>
      <c r="E111" s="61">
        <f t="shared" si="12"/>
        <v>1000</v>
      </c>
      <c r="F111" s="62">
        <f t="shared" si="13"/>
        <v>74000</v>
      </c>
      <c r="G111" s="69">
        <v>73000</v>
      </c>
      <c r="H111" s="37">
        <v>0</v>
      </c>
      <c r="I111" s="37">
        <v>0</v>
      </c>
      <c r="J111" s="213">
        <v>0</v>
      </c>
      <c r="K111" s="15"/>
      <c r="N111" s="15"/>
    </row>
    <row r="112" spans="1:14" ht="14.25" x14ac:dyDescent="0.2">
      <c r="A112" s="52" t="s">
        <v>197</v>
      </c>
      <c r="B112" s="38" t="s">
        <v>7</v>
      </c>
      <c r="C112" s="38" t="s">
        <v>20</v>
      </c>
      <c r="D112" s="61">
        <v>1000</v>
      </c>
      <c r="E112" s="61">
        <f t="shared" si="12"/>
        <v>1000</v>
      </c>
      <c r="F112" s="62">
        <f t="shared" si="13"/>
        <v>92000</v>
      </c>
      <c r="G112" s="69">
        <v>91000</v>
      </c>
      <c r="H112" s="37">
        <v>0</v>
      </c>
      <c r="I112" s="37">
        <v>0</v>
      </c>
      <c r="J112" s="213">
        <v>0</v>
      </c>
      <c r="K112" s="15"/>
      <c r="N112" s="15"/>
    </row>
    <row r="113" spans="1:14" ht="38.25" x14ac:dyDescent="0.2">
      <c r="A113" s="314" t="s">
        <v>22</v>
      </c>
      <c r="B113" s="272" t="s">
        <v>7</v>
      </c>
      <c r="C113" s="272" t="s">
        <v>20</v>
      </c>
      <c r="D113" s="315">
        <v>316000</v>
      </c>
      <c r="E113" s="315">
        <f t="shared" si="12"/>
        <v>316000</v>
      </c>
      <c r="F113" s="316">
        <f t="shared" si="13"/>
        <v>316000</v>
      </c>
      <c r="G113" s="317">
        <v>0</v>
      </c>
      <c r="H113" s="318">
        <v>0</v>
      </c>
      <c r="I113" s="318">
        <v>0</v>
      </c>
      <c r="J113" s="319">
        <v>0</v>
      </c>
      <c r="K113" s="15"/>
      <c r="N113" s="15"/>
    </row>
    <row r="114" spans="1:14" ht="38.25" x14ac:dyDescent="0.2">
      <c r="A114" s="314" t="s">
        <v>458</v>
      </c>
      <c r="B114" s="272" t="s">
        <v>7</v>
      </c>
      <c r="C114" s="272" t="s">
        <v>20</v>
      </c>
      <c r="D114" s="315">
        <v>0</v>
      </c>
      <c r="E114" s="315">
        <f t="shared" si="12"/>
        <v>0</v>
      </c>
      <c r="F114" s="316">
        <f t="shared" si="13"/>
        <v>5320000</v>
      </c>
      <c r="G114" s="317">
        <v>5320000</v>
      </c>
      <c r="H114" s="320">
        <v>0</v>
      </c>
      <c r="I114" s="320">
        <v>0</v>
      </c>
      <c r="J114" s="302">
        <v>0</v>
      </c>
      <c r="K114" s="15"/>
      <c r="N114" s="15"/>
    </row>
    <row r="115" spans="1:14" ht="51" x14ac:dyDescent="0.2">
      <c r="A115" s="314" t="s">
        <v>459</v>
      </c>
      <c r="B115" s="272" t="s">
        <v>7</v>
      </c>
      <c r="C115" s="272" t="s">
        <v>20</v>
      </c>
      <c r="D115" s="315">
        <v>0</v>
      </c>
      <c r="E115" s="315">
        <f t="shared" si="12"/>
        <v>0</v>
      </c>
      <c r="F115" s="316">
        <f t="shared" si="13"/>
        <v>88000</v>
      </c>
      <c r="G115" s="317">
        <v>88000</v>
      </c>
      <c r="H115" s="318">
        <v>0</v>
      </c>
      <c r="I115" s="318">
        <v>0</v>
      </c>
      <c r="J115" s="319">
        <v>0</v>
      </c>
      <c r="K115" s="15"/>
      <c r="N115" s="15"/>
    </row>
    <row r="116" spans="1:14" ht="51" x14ac:dyDescent="0.2">
      <c r="A116" s="314" t="s">
        <v>460</v>
      </c>
      <c r="B116" s="272" t="s">
        <v>7</v>
      </c>
      <c r="C116" s="272" t="s">
        <v>20</v>
      </c>
      <c r="D116" s="315">
        <v>0</v>
      </c>
      <c r="E116" s="315">
        <f t="shared" si="12"/>
        <v>0</v>
      </c>
      <c r="F116" s="316">
        <f t="shared" si="13"/>
        <v>31000</v>
      </c>
      <c r="G116" s="317">
        <v>31000</v>
      </c>
      <c r="H116" s="320">
        <v>0</v>
      </c>
      <c r="I116" s="320">
        <v>0</v>
      </c>
      <c r="J116" s="302">
        <v>0</v>
      </c>
      <c r="K116" s="15"/>
      <c r="N116" s="15"/>
    </row>
    <row r="117" spans="1:14" ht="15" thickBot="1" x14ac:dyDescent="0.25">
      <c r="A117" s="65" t="s">
        <v>227</v>
      </c>
      <c r="B117" s="38" t="s">
        <v>7</v>
      </c>
      <c r="C117" s="38" t="s">
        <v>20</v>
      </c>
      <c r="D117" s="61">
        <v>0</v>
      </c>
      <c r="E117" s="61">
        <v>0</v>
      </c>
      <c r="F117" s="62">
        <f t="shared" si="13"/>
        <v>500000</v>
      </c>
      <c r="G117" s="37">
        <v>500000</v>
      </c>
      <c r="H117" s="214">
        <v>0</v>
      </c>
      <c r="I117" s="214">
        <v>0</v>
      </c>
      <c r="J117" s="215">
        <v>0</v>
      </c>
      <c r="K117" s="15"/>
      <c r="N117" s="15"/>
    </row>
    <row r="118" spans="1:14" ht="15" thickBot="1" x14ac:dyDescent="0.25">
      <c r="A118" s="439" t="s">
        <v>28</v>
      </c>
      <c r="B118" s="440"/>
      <c r="C118" s="441"/>
      <c r="D118" s="66">
        <f t="shared" ref="D118:J118" si="17">SUM(D82:D117)</f>
        <v>1947200</v>
      </c>
      <c r="E118" s="66">
        <f t="shared" si="17"/>
        <v>1947200</v>
      </c>
      <c r="F118" s="66">
        <f t="shared" si="17"/>
        <v>10878040</v>
      </c>
      <c r="G118" s="66">
        <f t="shared" si="17"/>
        <v>8930840</v>
      </c>
      <c r="H118" s="66">
        <f t="shared" si="17"/>
        <v>0</v>
      </c>
      <c r="I118" s="66">
        <f t="shared" si="17"/>
        <v>0</v>
      </c>
      <c r="J118" s="66">
        <f t="shared" si="17"/>
        <v>0</v>
      </c>
      <c r="K118" s="15">
        <f t="shared" si="2"/>
        <v>0</v>
      </c>
      <c r="N118" s="15">
        <f t="shared" si="3"/>
        <v>0</v>
      </c>
    </row>
    <row r="119" spans="1:14" ht="20.100000000000001" customHeight="1" thickBot="1" x14ac:dyDescent="0.25">
      <c r="A119" s="406" t="s">
        <v>29</v>
      </c>
      <c r="B119" s="407"/>
      <c r="C119" s="407"/>
      <c r="D119" s="407"/>
      <c r="E119" s="407"/>
      <c r="F119" s="407"/>
      <c r="G119" s="407"/>
      <c r="H119" s="407"/>
      <c r="I119" s="407"/>
      <c r="J119" s="408"/>
      <c r="K119" s="15">
        <f t="shared" ref="K119:K222" si="18">D119-E119</f>
        <v>0</v>
      </c>
      <c r="N119" s="15">
        <f t="shared" si="3"/>
        <v>0</v>
      </c>
    </row>
    <row r="120" spans="1:14" ht="25.5" x14ac:dyDescent="0.2">
      <c r="A120" s="67" t="s">
        <v>348</v>
      </c>
      <c r="B120" s="49" t="s">
        <v>7</v>
      </c>
      <c r="C120" s="27" t="s">
        <v>30</v>
      </c>
      <c r="D120" s="59">
        <v>36000</v>
      </c>
      <c r="E120" s="59">
        <f t="shared" ref="E120:E127" si="19">D120</f>
        <v>36000</v>
      </c>
      <c r="F120" s="60">
        <f t="shared" ref="F120:F127" si="20">D120+G120+H120+I120+J120</f>
        <v>36000</v>
      </c>
      <c r="G120" s="28">
        <v>0</v>
      </c>
      <c r="H120" s="19">
        <v>0</v>
      </c>
      <c r="I120" s="19">
        <v>0</v>
      </c>
      <c r="J120" s="22">
        <v>0</v>
      </c>
      <c r="K120" s="15"/>
      <c r="N120" s="15"/>
    </row>
    <row r="121" spans="1:14" ht="25.5" x14ac:dyDescent="0.2">
      <c r="A121" s="67" t="s">
        <v>349</v>
      </c>
      <c r="B121" s="49" t="s">
        <v>7</v>
      </c>
      <c r="C121" s="27" t="s">
        <v>30</v>
      </c>
      <c r="D121" s="59">
        <v>15000</v>
      </c>
      <c r="E121" s="59">
        <f t="shared" si="19"/>
        <v>15000</v>
      </c>
      <c r="F121" s="60">
        <f t="shared" si="20"/>
        <v>15000</v>
      </c>
      <c r="G121" s="28">
        <v>0</v>
      </c>
      <c r="H121" s="19">
        <v>0</v>
      </c>
      <c r="I121" s="19">
        <v>0</v>
      </c>
      <c r="J121" s="22">
        <v>0</v>
      </c>
      <c r="K121" s="15"/>
      <c r="N121" s="15"/>
    </row>
    <row r="122" spans="1:14" ht="25.5" x14ac:dyDescent="0.2">
      <c r="A122" s="67" t="s">
        <v>350</v>
      </c>
      <c r="B122" s="49" t="s">
        <v>7</v>
      </c>
      <c r="C122" s="27" t="s">
        <v>30</v>
      </c>
      <c r="D122" s="59">
        <v>18000</v>
      </c>
      <c r="E122" s="59">
        <f t="shared" si="19"/>
        <v>18000</v>
      </c>
      <c r="F122" s="60">
        <f t="shared" si="20"/>
        <v>18000</v>
      </c>
      <c r="G122" s="28">
        <v>0</v>
      </c>
      <c r="H122" s="19">
        <v>0</v>
      </c>
      <c r="I122" s="19">
        <v>0</v>
      </c>
      <c r="J122" s="22">
        <v>0</v>
      </c>
      <c r="K122" s="15"/>
      <c r="N122" s="15"/>
    </row>
    <row r="123" spans="1:14" ht="16.5" customHeight="1" x14ac:dyDescent="0.2">
      <c r="A123" s="242" t="s">
        <v>189</v>
      </c>
      <c r="B123" s="49" t="s">
        <v>7</v>
      </c>
      <c r="C123" s="27" t="s">
        <v>30</v>
      </c>
      <c r="D123" s="59">
        <v>22000</v>
      </c>
      <c r="E123" s="59">
        <f t="shared" si="19"/>
        <v>22000</v>
      </c>
      <c r="F123" s="60">
        <f t="shared" si="20"/>
        <v>22000</v>
      </c>
      <c r="G123" s="28">
        <v>0</v>
      </c>
      <c r="H123" s="19">
        <v>0</v>
      </c>
      <c r="I123" s="19">
        <v>0</v>
      </c>
      <c r="J123" s="22">
        <v>0</v>
      </c>
      <c r="K123" s="15"/>
      <c r="N123" s="15"/>
    </row>
    <row r="124" spans="1:14" ht="14.25" x14ac:dyDescent="0.2">
      <c r="A124" s="67" t="s">
        <v>351</v>
      </c>
      <c r="B124" s="49" t="s">
        <v>7</v>
      </c>
      <c r="C124" s="27" t="s">
        <v>30</v>
      </c>
      <c r="D124" s="59">
        <v>7000</v>
      </c>
      <c r="E124" s="59">
        <f t="shared" si="19"/>
        <v>7000</v>
      </c>
      <c r="F124" s="60">
        <f t="shared" si="20"/>
        <v>7000</v>
      </c>
      <c r="G124" s="28">
        <v>0</v>
      </c>
      <c r="H124" s="19">
        <v>0</v>
      </c>
      <c r="I124" s="19">
        <v>0</v>
      </c>
      <c r="J124" s="22">
        <v>0</v>
      </c>
      <c r="K124" s="15"/>
      <c r="N124" s="15"/>
    </row>
    <row r="125" spans="1:14" ht="14.25" x14ac:dyDescent="0.2">
      <c r="A125" s="67" t="s">
        <v>352</v>
      </c>
      <c r="B125" s="49" t="s">
        <v>7</v>
      </c>
      <c r="C125" s="27" t="s">
        <v>30</v>
      </c>
      <c r="D125" s="59">
        <v>30000</v>
      </c>
      <c r="E125" s="59">
        <f t="shared" si="19"/>
        <v>30000</v>
      </c>
      <c r="F125" s="60">
        <f t="shared" si="20"/>
        <v>30000</v>
      </c>
      <c r="G125" s="28">
        <v>0</v>
      </c>
      <c r="H125" s="19">
        <v>0</v>
      </c>
      <c r="I125" s="19">
        <v>0</v>
      </c>
      <c r="J125" s="22">
        <v>0</v>
      </c>
      <c r="K125" s="15"/>
      <c r="N125" s="15"/>
    </row>
    <row r="126" spans="1:14" ht="16.5" customHeight="1" x14ac:dyDescent="0.2">
      <c r="A126" s="243" t="s">
        <v>398</v>
      </c>
      <c r="B126" s="49" t="s">
        <v>7</v>
      </c>
      <c r="C126" s="27" t="s">
        <v>30</v>
      </c>
      <c r="D126" s="59">
        <v>6000</v>
      </c>
      <c r="E126" s="59">
        <f t="shared" si="19"/>
        <v>6000</v>
      </c>
      <c r="F126" s="60">
        <f t="shared" si="20"/>
        <v>6000</v>
      </c>
      <c r="G126" s="28">
        <v>0</v>
      </c>
      <c r="H126" s="19">
        <v>0</v>
      </c>
      <c r="I126" s="19">
        <v>0</v>
      </c>
      <c r="J126" s="22">
        <v>0</v>
      </c>
      <c r="K126" s="15"/>
      <c r="N126" s="15"/>
    </row>
    <row r="127" spans="1:14" ht="25.5" x14ac:dyDescent="0.2">
      <c r="A127" s="243" t="s">
        <v>399</v>
      </c>
      <c r="B127" s="49" t="s">
        <v>7</v>
      </c>
      <c r="C127" s="27" t="s">
        <v>30</v>
      </c>
      <c r="D127" s="59">
        <v>6000</v>
      </c>
      <c r="E127" s="59">
        <f t="shared" si="19"/>
        <v>6000</v>
      </c>
      <c r="F127" s="60">
        <f t="shared" si="20"/>
        <v>6000</v>
      </c>
      <c r="G127" s="28">
        <v>0</v>
      </c>
      <c r="H127" s="19">
        <v>0</v>
      </c>
      <c r="I127" s="19">
        <v>0</v>
      </c>
      <c r="J127" s="22">
        <v>0</v>
      </c>
      <c r="K127" s="15"/>
      <c r="N127" s="15"/>
    </row>
    <row r="128" spans="1:14" ht="25.5" x14ac:dyDescent="0.2">
      <c r="A128" s="67" t="s">
        <v>247</v>
      </c>
      <c r="B128" s="49" t="s">
        <v>7</v>
      </c>
      <c r="C128" s="27" t="s">
        <v>30</v>
      </c>
      <c r="D128" s="59">
        <v>1000</v>
      </c>
      <c r="E128" s="59">
        <f t="shared" ref="E128" si="21">D128</f>
        <v>1000</v>
      </c>
      <c r="F128" s="60">
        <f t="shared" ref="F128" si="22">D128+G128+H128+I128+J128</f>
        <v>160000</v>
      </c>
      <c r="G128" s="28">
        <v>159000</v>
      </c>
      <c r="H128" s="19">
        <v>0</v>
      </c>
      <c r="I128" s="19">
        <v>0</v>
      </c>
      <c r="J128" s="22">
        <v>0</v>
      </c>
      <c r="K128" s="15"/>
      <c r="N128" s="15"/>
    </row>
    <row r="129" spans="1:14" ht="51" x14ac:dyDescent="0.2">
      <c r="A129" s="48" t="s">
        <v>31</v>
      </c>
      <c r="B129" s="49" t="s">
        <v>7</v>
      </c>
      <c r="C129" s="27" t="s">
        <v>30</v>
      </c>
      <c r="D129" s="59">
        <v>0</v>
      </c>
      <c r="E129" s="59">
        <f t="shared" ref="E129" si="23">D129</f>
        <v>0</v>
      </c>
      <c r="F129" s="60">
        <f t="shared" ref="F129" si="24">D129+G129+H129+I129+J129</f>
        <v>70000</v>
      </c>
      <c r="G129" s="28">
        <v>70000</v>
      </c>
      <c r="H129" s="19">
        <v>0</v>
      </c>
      <c r="I129" s="19">
        <v>0</v>
      </c>
      <c r="J129" s="22">
        <v>0</v>
      </c>
      <c r="K129" s="15"/>
      <c r="N129" s="15"/>
    </row>
    <row r="130" spans="1:14" ht="15" thickBot="1" x14ac:dyDescent="0.25">
      <c r="A130" s="430" t="s">
        <v>32</v>
      </c>
      <c r="B130" s="431"/>
      <c r="C130" s="432"/>
      <c r="D130" s="39">
        <f t="shared" ref="D130:J130" si="25">SUM(D120:D129)</f>
        <v>141000</v>
      </c>
      <c r="E130" s="39">
        <f t="shared" si="25"/>
        <v>141000</v>
      </c>
      <c r="F130" s="39">
        <f t="shared" si="25"/>
        <v>370000</v>
      </c>
      <c r="G130" s="39">
        <f t="shared" si="25"/>
        <v>229000</v>
      </c>
      <c r="H130" s="40">
        <f t="shared" si="25"/>
        <v>0</v>
      </c>
      <c r="I130" s="40">
        <f t="shared" si="25"/>
        <v>0</v>
      </c>
      <c r="J130" s="41">
        <f t="shared" si="25"/>
        <v>0</v>
      </c>
      <c r="K130" s="15">
        <f t="shared" si="18"/>
        <v>0</v>
      </c>
      <c r="N130" s="15">
        <f t="shared" si="3"/>
        <v>0</v>
      </c>
    </row>
    <row r="131" spans="1:14" ht="20.100000000000001" customHeight="1" thickBot="1" x14ac:dyDescent="0.25">
      <c r="A131" s="406" t="s">
        <v>33</v>
      </c>
      <c r="B131" s="407"/>
      <c r="C131" s="407"/>
      <c r="D131" s="407"/>
      <c r="E131" s="407"/>
      <c r="F131" s="407"/>
      <c r="G131" s="407"/>
      <c r="H131" s="407"/>
      <c r="I131" s="407"/>
      <c r="J131" s="408"/>
      <c r="K131" s="15">
        <f t="shared" si="18"/>
        <v>0</v>
      </c>
      <c r="N131" s="15">
        <f t="shared" si="3"/>
        <v>0</v>
      </c>
    </row>
    <row r="132" spans="1:14" ht="14.25" x14ac:dyDescent="0.2">
      <c r="A132" s="48" t="s">
        <v>323</v>
      </c>
      <c r="B132" s="49" t="s">
        <v>7</v>
      </c>
      <c r="C132" s="27" t="s">
        <v>34</v>
      </c>
      <c r="D132" s="18">
        <v>1000</v>
      </c>
      <c r="E132" s="59">
        <f t="shared" ref="E132:E226" si="26">D132</f>
        <v>1000</v>
      </c>
      <c r="F132" s="68">
        <f t="shared" ref="F132:F225" si="27">D132+G132+H132+I132+J132</f>
        <v>30990000</v>
      </c>
      <c r="G132" s="21">
        <v>20000000</v>
      </c>
      <c r="H132" s="19">
        <v>10989000</v>
      </c>
      <c r="I132" s="19">
        <v>0</v>
      </c>
      <c r="J132" s="22">
        <v>0</v>
      </c>
      <c r="K132" s="15"/>
      <c r="N132" s="15"/>
    </row>
    <row r="133" spans="1:14" ht="14.25" x14ac:dyDescent="0.2">
      <c r="A133" s="48" t="s">
        <v>36</v>
      </c>
      <c r="B133" s="49" t="s">
        <v>7</v>
      </c>
      <c r="C133" s="27" t="s">
        <v>34</v>
      </c>
      <c r="D133" s="18">
        <v>720000</v>
      </c>
      <c r="E133" s="59">
        <f t="shared" si="26"/>
        <v>720000</v>
      </c>
      <c r="F133" s="68">
        <f t="shared" si="27"/>
        <v>720000</v>
      </c>
      <c r="G133" s="21">
        <v>0</v>
      </c>
      <c r="H133" s="19">
        <v>0</v>
      </c>
      <c r="I133" s="19">
        <v>0</v>
      </c>
      <c r="J133" s="22">
        <v>0</v>
      </c>
      <c r="K133" s="15"/>
      <c r="N133" s="15"/>
    </row>
    <row r="134" spans="1:14" ht="25.5" x14ac:dyDescent="0.2">
      <c r="A134" s="48" t="s">
        <v>369</v>
      </c>
      <c r="B134" s="49" t="s">
        <v>7</v>
      </c>
      <c r="C134" s="27" t="s">
        <v>34</v>
      </c>
      <c r="D134" s="18">
        <v>1000</v>
      </c>
      <c r="E134" s="59">
        <f t="shared" si="26"/>
        <v>1000</v>
      </c>
      <c r="F134" s="68">
        <f t="shared" si="27"/>
        <v>303000</v>
      </c>
      <c r="G134" s="21">
        <v>200000</v>
      </c>
      <c r="H134" s="19">
        <v>102000</v>
      </c>
      <c r="I134" s="19">
        <v>0</v>
      </c>
      <c r="J134" s="22">
        <v>0</v>
      </c>
      <c r="K134" s="15"/>
      <c r="N134" s="15"/>
    </row>
    <row r="135" spans="1:14" ht="25.5" x14ac:dyDescent="0.2">
      <c r="A135" s="48" t="s">
        <v>370</v>
      </c>
      <c r="B135" s="49" t="s">
        <v>7</v>
      </c>
      <c r="C135" s="27" t="s">
        <v>34</v>
      </c>
      <c r="D135" s="18">
        <v>1000</v>
      </c>
      <c r="E135" s="59">
        <f t="shared" si="26"/>
        <v>1000</v>
      </c>
      <c r="F135" s="68">
        <f t="shared" si="27"/>
        <v>241000</v>
      </c>
      <c r="G135" s="21">
        <v>140000</v>
      </c>
      <c r="H135" s="19">
        <v>100000</v>
      </c>
      <c r="I135" s="19">
        <v>0</v>
      </c>
      <c r="J135" s="22">
        <v>0</v>
      </c>
      <c r="K135" s="15"/>
      <c r="N135" s="15"/>
    </row>
    <row r="136" spans="1:14" ht="25.5" x14ac:dyDescent="0.2">
      <c r="A136" s="48" t="s">
        <v>298</v>
      </c>
      <c r="B136" s="49" t="s">
        <v>7</v>
      </c>
      <c r="C136" s="27" t="s">
        <v>34</v>
      </c>
      <c r="D136" s="18">
        <v>86519</v>
      </c>
      <c r="E136" s="59">
        <f t="shared" si="26"/>
        <v>86519</v>
      </c>
      <c r="F136" s="68">
        <f t="shared" si="27"/>
        <v>86519</v>
      </c>
      <c r="G136" s="21">
        <v>0</v>
      </c>
      <c r="H136" s="19">
        <v>0</v>
      </c>
      <c r="I136" s="19">
        <v>0</v>
      </c>
      <c r="J136" s="22">
        <v>0</v>
      </c>
      <c r="K136" s="15"/>
      <c r="N136" s="15"/>
    </row>
    <row r="137" spans="1:14" ht="38.25" x14ac:dyDescent="0.2">
      <c r="A137" s="280" t="s">
        <v>446</v>
      </c>
      <c r="B137" s="274" t="s">
        <v>7</v>
      </c>
      <c r="C137" s="275" t="s">
        <v>34</v>
      </c>
      <c r="D137" s="266">
        <v>17000</v>
      </c>
      <c r="E137" s="277">
        <f t="shared" si="26"/>
        <v>17000</v>
      </c>
      <c r="F137" s="278">
        <f t="shared" si="27"/>
        <v>17000</v>
      </c>
      <c r="G137" s="279">
        <v>0</v>
      </c>
      <c r="H137" s="269">
        <v>0</v>
      </c>
      <c r="I137" s="269">
        <v>0</v>
      </c>
      <c r="J137" s="270">
        <v>0</v>
      </c>
      <c r="K137" s="15"/>
      <c r="N137" s="15"/>
    </row>
    <row r="138" spans="1:14" ht="25.5" x14ac:dyDescent="0.2">
      <c r="A138" s="48" t="s">
        <v>199</v>
      </c>
      <c r="B138" s="49" t="s">
        <v>7</v>
      </c>
      <c r="C138" s="27" t="s">
        <v>34</v>
      </c>
      <c r="D138" s="18">
        <v>31000</v>
      </c>
      <c r="E138" s="18">
        <f t="shared" si="26"/>
        <v>31000</v>
      </c>
      <c r="F138" s="68">
        <f t="shared" si="27"/>
        <v>31000</v>
      </c>
      <c r="G138" s="21">
        <v>0</v>
      </c>
      <c r="H138" s="19">
        <v>0</v>
      </c>
      <c r="I138" s="19">
        <v>0</v>
      </c>
      <c r="J138" s="22">
        <v>0</v>
      </c>
      <c r="K138" s="15">
        <f t="shared" si="18"/>
        <v>0</v>
      </c>
      <c r="N138" s="15">
        <f t="shared" si="3"/>
        <v>0</v>
      </c>
    </row>
    <row r="139" spans="1:14" ht="38.25" x14ac:dyDescent="0.2">
      <c r="A139" s="48" t="s">
        <v>207</v>
      </c>
      <c r="B139" s="49" t="s">
        <v>7</v>
      </c>
      <c r="C139" s="27" t="s">
        <v>34</v>
      </c>
      <c r="D139" s="18">
        <v>30000</v>
      </c>
      <c r="E139" s="18">
        <f t="shared" si="26"/>
        <v>30000</v>
      </c>
      <c r="F139" s="68">
        <f t="shared" si="27"/>
        <v>30000</v>
      </c>
      <c r="G139" s="21">
        <v>0</v>
      </c>
      <c r="H139" s="19">
        <v>0</v>
      </c>
      <c r="I139" s="19">
        <v>0</v>
      </c>
      <c r="J139" s="22">
        <v>0</v>
      </c>
      <c r="K139" s="15"/>
      <c r="N139" s="15"/>
    </row>
    <row r="140" spans="1:14" ht="14.25" x14ac:dyDescent="0.2">
      <c r="A140" s="280" t="s">
        <v>444</v>
      </c>
      <c r="B140" s="274" t="s">
        <v>7</v>
      </c>
      <c r="C140" s="275" t="s">
        <v>34</v>
      </c>
      <c r="D140" s="266">
        <v>40000</v>
      </c>
      <c r="E140" s="266">
        <f t="shared" si="26"/>
        <v>40000</v>
      </c>
      <c r="F140" s="278">
        <f t="shared" si="27"/>
        <v>40000</v>
      </c>
      <c r="G140" s="279">
        <v>0</v>
      </c>
      <c r="H140" s="269">
        <v>0</v>
      </c>
      <c r="I140" s="269">
        <v>0</v>
      </c>
      <c r="J140" s="270">
        <v>0</v>
      </c>
      <c r="K140" s="15"/>
      <c r="N140" s="15"/>
    </row>
    <row r="141" spans="1:14" ht="14.25" x14ac:dyDescent="0.2">
      <c r="A141" s="280" t="s">
        <v>447</v>
      </c>
      <c r="B141" s="274" t="s">
        <v>7</v>
      </c>
      <c r="C141" s="275" t="s">
        <v>34</v>
      </c>
      <c r="D141" s="266">
        <v>50000</v>
      </c>
      <c r="E141" s="266">
        <f t="shared" si="26"/>
        <v>50000</v>
      </c>
      <c r="F141" s="278">
        <f t="shared" si="27"/>
        <v>50000</v>
      </c>
      <c r="G141" s="279">
        <v>0</v>
      </c>
      <c r="H141" s="269">
        <v>0</v>
      </c>
      <c r="I141" s="269">
        <v>0</v>
      </c>
      <c r="J141" s="270">
        <v>0</v>
      </c>
      <c r="K141" s="15"/>
      <c r="N141" s="15"/>
    </row>
    <row r="142" spans="1:14" ht="25.5" x14ac:dyDescent="0.2">
      <c r="A142" s="280" t="s">
        <v>457</v>
      </c>
      <c r="B142" s="274" t="s">
        <v>7</v>
      </c>
      <c r="C142" s="275" t="s">
        <v>34</v>
      </c>
      <c r="D142" s="266">
        <v>40000</v>
      </c>
      <c r="E142" s="266">
        <f t="shared" si="26"/>
        <v>40000</v>
      </c>
      <c r="F142" s="278">
        <f t="shared" si="27"/>
        <v>40000</v>
      </c>
      <c r="G142" s="279">
        <v>0</v>
      </c>
      <c r="H142" s="269">
        <v>0</v>
      </c>
      <c r="I142" s="269">
        <v>0</v>
      </c>
      <c r="J142" s="270">
        <v>0</v>
      </c>
      <c r="K142" s="15"/>
      <c r="N142" s="15"/>
    </row>
    <row r="143" spans="1:14" ht="14.25" x14ac:dyDescent="0.2">
      <c r="A143" s="48" t="s">
        <v>443</v>
      </c>
      <c r="B143" s="49" t="s">
        <v>7</v>
      </c>
      <c r="C143" s="27" t="s">
        <v>34</v>
      </c>
      <c r="D143" s="18">
        <v>50000</v>
      </c>
      <c r="E143" s="18">
        <f t="shared" si="26"/>
        <v>50000</v>
      </c>
      <c r="F143" s="68">
        <f t="shared" si="27"/>
        <v>50000</v>
      </c>
      <c r="G143" s="21">
        <v>0</v>
      </c>
      <c r="H143" s="19">
        <v>0</v>
      </c>
      <c r="I143" s="19">
        <v>0</v>
      </c>
      <c r="J143" s="22">
        <v>0</v>
      </c>
      <c r="K143" s="15"/>
      <c r="N143" s="15"/>
    </row>
    <row r="144" spans="1:14" ht="25.5" x14ac:dyDescent="0.2">
      <c r="A144" s="48" t="s">
        <v>270</v>
      </c>
      <c r="B144" s="49" t="s">
        <v>7</v>
      </c>
      <c r="C144" s="27" t="s">
        <v>34</v>
      </c>
      <c r="D144" s="221">
        <v>24000</v>
      </c>
      <c r="E144" s="18">
        <f t="shared" si="26"/>
        <v>24000</v>
      </c>
      <c r="F144" s="68">
        <f t="shared" si="27"/>
        <v>24000</v>
      </c>
      <c r="G144" s="21">
        <v>0</v>
      </c>
      <c r="H144" s="19">
        <v>0</v>
      </c>
      <c r="I144" s="19">
        <v>0</v>
      </c>
      <c r="J144" s="22">
        <v>0</v>
      </c>
      <c r="K144" s="15"/>
      <c r="N144" s="15"/>
    </row>
    <row r="145" spans="1:14" ht="25.5" x14ac:dyDescent="0.2">
      <c r="A145" s="48" t="s">
        <v>271</v>
      </c>
      <c r="B145" s="49" t="s">
        <v>7</v>
      </c>
      <c r="C145" s="27" t="s">
        <v>34</v>
      </c>
      <c r="D145" s="221">
        <v>24000</v>
      </c>
      <c r="E145" s="18">
        <f t="shared" si="26"/>
        <v>24000</v>
      </c>
      <c r="F145" s="68">
        <f t="shared" si="27"/>
        <v>24000</v>
      </c>
      <c r="G145" s="21">
        <v>0</v>
      </c>
      <c r="H145" s="19">
        <v>0</v>
      </c>
      <c r="I145" s="19">
        <v>0</v>
      </c>
      <c r="J145" s="22">
        <v>0</v>
      </c>
      <c r="K145" s="15"/>
      <c r="N145" s="15"/>
    </row>
    <row r="146" spans="1:14" ht="25.5" x14ac:dyDescent="0.2">
      <c r="A146" s="280" t="s">
        <v>272</v>
      </c>
      <c r="B146" s="274" t="s">
        <v>7</v>
      </c>
      <c r="C146" s="275" t="s">
        <v>34</v>
      </c>
      <c r="D146" s="276">
        <v>33000</v>
      </c>
      <c r="E146" s="266">
        <f t="shared" si="26"/>
        <v>33000</v>
      </c>
      <c r="F146" s="278">
        <f t="shared" si="27"/>
        <v>33000</v>
      </c>
      <c r="G146" s="279">
        <v>0</v>
      </c>
      <c r="H146" s="269">
        <v>0</v>
      </c>
      <c r="I146" s="269">
        <v>0</v>
      </c>
      <c r="J146" s="270">
        <v>0</v>
      </c>
      <c r="K146" s="15"/>
      <c r="N146" s="15"/>
    </row>
    <row r="147" spans="1:14" ht="25.5" x14ac:dyDescent="0.2">
      <c r="A147" s="280" t="s">
        <v>273</v>
      </c>
      <c r="B147" s="274" t="s">
        <v>7</v>
      </c>
      <c r="C147" s="275" t="s">
        <v>34</v>
      </c>
      <c r="D147" s="276">
        <v>33000</v>
      </c>
      <c r="E147" s="266">
        <f t="shared" si="26"/>
        <v>33000</v>
      </c>
      <c r="F147" s="278">
        <f t="shared" si="27"/>
        <v>33000</v>
      </c>
      <c r="G147" s="279">
        <v>0</v>
      </c>
      <c r="H147" s="269">
        <v>0</v>
      </c>
      <c r="I147" s="269">
        <v>0</v>
      </c>
      <c r="J147" s="270">
        <v>0</v>
      </c>
      <c r="K147" s="15"/>
      <c r="N147" s="15"/>
    </row>
    <row r="148" spans="1:14" ht="25.5" x14ac:dyDescent="0.2">
      <c r="A148" s="48" t="s">
        <v>274</v>
      </c>
      <c r="B148" s="49" t="s">
        <v>7</v>
      </c>
      <c r="C148" s="27" t="s">
        <v>34</v>
      </c>
      <c r="D148" s="221">
        <v>24000</v>
      </c>
      <c r="E148" s="18">
        <f t="shared" si="26"/>
        <v>24000</v>
      </c>
      <c r="F148" s="68">
        <f t="shared" si="27"/>
        <v>24000</v>
      </c>
      <c r="G148" s="21">
        <v>0</v>
      </c>
      <c r="H148" s="19">
        <v>0</v>
      </c>
      <c r="I148" s="19">
        <v>0</v>
      </c>
      <c r="J148" s="22">
        <v>0</v>
      </c>
      <c r="K148" s="15"/>
      <c r="N148" s="15"/>
    </row>
    <row r="149" spans="1:14" ht="25.5" x14ac:dyDescent="0.2">
      <c r="A149" s="48" t="s">
        <v>275</v>
      </c>
      <c r="B149" s="49" t="s">
        <v>7</v>
      </c>
      <c r="C149" s="27" t="s">
        <v>34</v>
      </c>
      <c r="D149" s="221">
        <v>24000</v>
      </c>
      <c r="E149" s="18">
        <f t="shared" si="26"/>
        <v>24000</v>
      </c>
      <c r="F149" s="68">
        <f t="shared" si="27"/>
        <v>24000</v>
      </c>
      <c r="G149" s="21">
        <v>0</v>
      </c>
      <c r="H149" s="19">
        <v>0</v>
      </c>
      <c r="I149" s="19">
        <v>0</v>
      </c>
      <c r="J149" s="22">
        <v>0</v>
      </c>
      <c r="K149" s="15"/>
      <c r="N149" s="15"/>
    </row>
    <row r="150" spans="1:14" ht="25.5" x14ac:dyDescent="0.2">
      <c r="A150" s="280" t="s">
        <v>276</v>
      </c>
      <c r="B150" s="274" t="s">
        <v>7</v>
      </c>
      <c r="C150" s="275" t="s">
        <v>34</v>
      </c>
      <c r="D150" s="276">
        <v>33000</v>
      </c>
      <c r="E150" s="266">
        <f t="shared" si="26"/>
        <v>33000</v>
      </c>
      <c r="F150" s="278">
        <f t="shared" si="27"/>
        <v>33000</v>
      </c>
      <c r="G150" s="279">
        <v>0</v>
      </c>
      <c r="H150" s="269">
        <v>0</v>
      </c>
      <c r="I150" s="269">
        <v>0</v>
      </c>
      <c r="J150" s="270">
        <v>0</v>
      </c>
      <c r="K150" s="15"/>
      <c r="N150" s="15"/>
    </row>
    <row r="151" spans="1:14" ht="14.25" x14ac:dyDescent="0.2">
      <c r="A151" s="48" t="s">
        <v>244</v>
      </c>
      <c r="B151" s="49" t="s">
        <v>7</v>
      </c>
      <c r="C151" s="27" t="s">
        <v>34</v>
      </c>
      <c r="D151" s="19">
        <v>1000</v>
      </c>
      <c r="E151" s="18">
        <f t="shared" si="26"/>
        <v>1000</v>
      </c>
      <c r="F151" s="68">
        <f t="shared" si="27"/>
        <v>158000</v>
      </c>
      <c r="G151" s="21">
        <v>157000</v>
      </c>
      <c r="H151" s="19">
        <v>0</v>
      </c>
      <c r="I151" s="19">
        <v>0</v>
      </c>
      <c r="J151" s="22">
        <v>0</v>
      </c>
      <c r="K151" s="15">
        <f t="shared" si="18"/>
        <v>0</v>
      </c>
      <c r="N151" s="15"/>
    </row>
    <row r="152" spans="1:14" ht="14.25" x14ac:dyDescent="0.2">
      <c r="A152" s="48" t="s">
        <v>245</v>
      </c>
      <c r="B152" s="49" t="s">
        <v>7</v>
      </c>
      <c r="C152" s="27" t="s">
        <v>34</v>
      </c>
      <c r="D152" s="19">
        <v>160000</v>
      </c>
      <c r="E152" s="18">
        <f t="shared" si="26"/>
        <v>160000</v>
      </c>
      <c r="F152" s="68">
        <f t="shared" si="27"/>
        <v>160000</v>
      </c>
      <c r="G152" s="21">
        <v>0</v>
      </c>
      <c r="H152" s="19">
        <v>0</v>
      </c>
      <c r="I152" s="19">
        <v>0</v>
      </c>
      <c r="J152" s="22">
        <v>0</v>
      </c>
      <c r="K152" s="15">
        <f t="shared" si="18"/>
        <v>0</v>
      </c>
      <c r="N152" s="15"/>
    </row>
    <row r="153" spans="1:14" ht="25.5" x14ac:dyDescent="0.2">
      <c r="A153" s="48" t="s">
        <v>277</v>
      </c>
      <c r="B153" s="49" t="s">
        <v>7</v>
      </c>
      <c r="C153" s="27" t="s">
        <v>34</v>
      </c>
      <c r="D153" s="18">
        <v>165000</v>
      </c>
      <c r="E153" s="59">
        <f t="shared" si="26"/>
        <v>165000</v>
      </c>
      <c r="F153" s="68">
        <f t="shared" si="27"/>
        <v>165000</v>
      </c>
      <c r="G153" s="21">
        <v>0</v>
      </c>
      <c r="H153" s="19">
        <v>0</v>
      </c>
      <c r="I153" s="19">
        <v>0</v>
      </c>
      <c r="J153" s="22">
        <v>0</v>
      </c>
      <c r="K153" s="15">
        <f t="shared" si="18"/>
        <v>0</v>
      </c>
      <c r="N153" s="15">
        <f t="shared" ref="N153:N280" si="28">E153+G153-F153+H153+I153+J153</f>
        <v>0</v>
      </c>
    </row>
    <row r="154" spans="1:14" ht="14.25" x14ac:dyDescent="0.2">
      <c r="A154" s="48" t="s">
        <v>186</v>
      </c>
      <c r="B154" s="49" t="s">
        <v>7</v>
      </c>
      <c r="C154" s="27" t="s">
        <v>34</v>
      </c>
      <c r="D154" s="18">
        <v>1000</v>
      </c>
      <c r="E154" s="59">
        <f t="shared" si="26"/>
        <v>1000</v>
      </c>
      <c r="F154" s="68">
        <f t="shared" si="27"/>
        <v>500000</v>
      </c>
      <c r="G154" s="21">
        <v>499000</v>
      </c>
      <c r="H154" s="19">
        <v>0</v>
      </c>
      <c r="I154" s="19">
        <v>0</v>
      </c>
      <c r="J154" s="22">
        <v>0</v>
      </c>
      <c r="K154" s="15">
        <f t="shared" si="18"/>
        <v>0</v>
      </c>
      <c r="N154" s="15"/>
    </row>
    <row r="155" spans="1:14" ht="14.25" x14ac:dyDescent="0.2">
      <c r="A155" s="48" t="s">
        <v>215</v>
      </c>
      <c r="B155" s="49" t="s">
        <v>7</v>
      </c>
      <c r="C155" s="27" t="s">
        <v>34</v>
      </c>
      <c r="D155" s="18">
        <v>300000</v>
      </c>
      <c r="E155" s="59">
        <f t="shared" si="26"/>
        <v>300000</v>
      </c>
      <c r="F155" s="68">
        <f t="shared" si="27"/>
        <v>300000</v>
      </c>
      <c r="G155" s="21">
        <v>0</v>
      </c>
      <c r="H155" s="19">
        <v>0</v>
      </c>
      <c r="I155" s="19">
        <v>0</v>
      </c>
      <c r="J155" s="22">
        <v>0</v>
      </c>
      <c r="K155" s="15"/>
      <c r="N155" s="15"/>
    </row>
    <row r="156" spans="1:14" ht="14.25" x14ac:dyDescent="0.2">
      <c r="A156" s="48" t="s">
        <v>248</v>
      </c>
      <c r="B156" s="49" t="s">
        <v>7</v>
      </c>
      <c r="C156" s="27" t="s">
        <v>34</v>
      </c>
      <c r="D156" s="18">
        <v>1000</v>
      </c>
      <c r="E156" s="59">
        <f t="shared" si="26"/>
        <v>1000</v>
      </c>
      <c r="F156" s="68">
        <f t="shared" si="27"/>
        <v>500000</v>
      </c>
      <c r="G156" s="21">
        <v>499000</v>
      </c>
      <c r="H156" s="19">
        <v>0</v>
      </c>
      <c r="I156" s="19">
        <v>0</v>
      </c>
      <c r="J156" s="22">
        <v>0</v>
      </c>
      <c r="K156" s="15"/>
      <c r="N156" s="15"/>
    </row>
    <row r="157" spans="1:14" ht="14.25" x14ac:dyDescent="0.2">
      <c r="A157" s="48" t="s">
        <v>239</v>
      </c>
      <c r="B157" s="49" t="s">
        <v>7</v>
      </c>
      <c r="C157" s="27" t="s">
        <v>34</v>
      </c>
      <c r="D157" s="18">
        <v>165000</v>
      </c>
      <c r="E157" s="59">
        <f t="shared" si="26"/>
        <v>165000</v>
      </c>
      <c r="F157" s="68">
        <f t="shared" si="27"/>
        <v>165000</v>
      </c>
      <c r="G157" s="21">
        <v>0</v>
      </c>
      <c r="H157" s="19">
        <v>0</v>
      </c>
      <c r="I157" s="19">
        <v>0</v>
      </c>
      <c r="J157" s="22">
        <v>0</v>
      </c>
      <c r="K157" s="15"/>
      <c r="N157" s="15"/>
    </row>
    <row r="158" spans="1:14" ht="38.25" x14ac:dyDescent="0.2">
      <c r="A158" s="48" t="s">
        <v>289</v>
      </c>
      <c r="B158" s="49" t="s">
        <v>7</v>
      </c>
      <c r="C158" s="27" t="s">
        <v>34</v>
      </c>
      <c r="D158" s="221">
        <v>152000</v>
      </c>
      <c r="E158" s="59">
        <f t="shared" si="26"/>
        <v>152000</v>
      </c>
      <c r="F158" s="68">
        <f t="shared" si="27"/>
        <v>152000</v>
      </c>
      <c r="G158" s="21">
        <v>0</v>
      </c>
      <c r="H158" s="19">
        <v>0</v>
      </c>
      <c r="I158" s="19">
        <v>0</v>
      </c>
      <c r="J158" s="22">
        <v>0</v>
      </c>
      <c r="K158" s="15"/>
      <c r="N158" s="15"/>
    </row>
    <row r="159" spans="1:14" ht="25.5" x14ac:dyDescent="0.2">
      <c r="A159" s="48" t="s">
        <v>292</v>
      </c>
      <c r="B159" s="49" t="s">
        <v>7</v>
      </c>
      <c r="C159" s="27" t="s">
        <v>34</v>
      </c>
      <c r="D159" s="221">
        <v>1000</v>
      </c>
      <c r="E159" s="59">
        <f>D159</f>
        <v>1000</v>
      </c>
      <c r="F159" s="68">
        <f t="shared" si="27"/>
        <v>150000</v>
      </c>
      <c r="G159" s="21">
        <v>149000</v>
      </c>
      <c r="H159" s="19">
        <v>0</v>
      </c>
      <c r="I159" s="19">
        <v>0</v>
      </c>
      <c r="J159" s="22">
        <v>0</v>
      </c>
      <c r="K159" s="15"/>
      <c r="N159" s="15"/>
    </row>
    <row r="160" spans="1:14" ht="14.25" x14ac:dyDescent="0.2">
      <c r="A160" s="48" t="s">
        <v>299</v>
      </c>
      <c r="B160" s="49" t="s">
        <v>7</v>
      </c>
      <c r="C160" s="27" t="s">
        <v>34</v>
      </c>
      <c r="D160" s="221">
        <v>75000</v>
      </c>
      <c r="E160" s="59">
        <f>D160</f>
        <v>75000</v>
      </c>
      <c r="F160" s="68">
        <f t="shared" si="27"/>
        <v>75000</v>
      </c>
      <c r="G160" s="21">
        <v>0</v>
      </c>
      <c r="H160" s="19">
        <v>0</v>
      </c>
      <c r="I160" s="19">
        <v>0</v>
      </c>
      <c r="J160" s="22">
        <v>0</v>
      </c>
      <c r="K160" s="15"/>
      <c r="N160" s="15"/>
    </row>
    <row r="161" spans="1:14" ht="18" customHeight="1" x14ac:dyDescent="0.2">
      <c r="A161" s="48" t="s">
        <v>401</v>
      </c>
      <c r="B161" s="49" t="s">
        <v>7</v>
      </c>
      <c r="C161" s="27" t="s">
        <v>34</v>
      </c>
      <c r="D161" s="221">
        <v>40000</v>
      </c>
      <c r="E161" s="59">
        <f>D161</f>
        <v>40000</v>
      </c>
      <c r="F161" s="68">
        <f t="shared" si="27"/>
        <v>40000</v>
      </c>
      <c r="G161" s="21">
        <v>0</v>
      </c>
      <c r="H161" s="19">
        <v>0</v>
      </c>
      <c r="I161" s="19">
        <v>0</v>
      </c>
      <c r="J161" s="22">
        <v>0</v>
      </c>
      <c r="K161" s="15"/>
      <c r="N161" s="15"/>
    </row>
    <row r="162" spans="1:14" ht="14.25" x14ac:dyDescent="0.2">
      <c r="A162" s="48" t="s">
        <v>307</v>
      </c>
      <c r="B162" s="49" t="s">
        <v>7</v>
      </c>
      <c r="C162" s="27" t="s">
        <v>34</v>
      </c>
      <c r="D162" s="221">
        <v>160000</v>
      </c>
      <c r="E162" s="59">
        <f t="shared" ref="E162:E194" si="29">D162</f>
        <v>160000</v>
      </c>
      <c r="F162" s="68">
        <f t="shared" si="27"/>
        <v>160000</v>
      </c>
      <c r="G162" s="21">
        <v>0</v>
      </c>
      <c r="H162" s="19">
        <v>0</v>
      </c>
      <c r="I162" s="19">
        <v>0</v>
      </c>
      <c r="J162" s="22">
        <v>0</v>
      </c>
      <c r="K162" s="15"/>
      <c r="N162" s="15"/>
    </row>
    <row r="163" spans="1:14" ht="14.25" x14ac:dyDescent="0.2">
      <c r="A163" s="48" t="s">
        <v>308</v>
      </c>
      <c r="B163" s="49" t="s">
        <v>7</v>
      </c>
      <c r="C163" s="27" t="s">
        <v>34</v>
      </c>
      <c r="D163" s="221">
        <v>160000</v>
      </c>
      <c r="E163" s="59">
        <f t="shared" si="29"/>
        <v>160000</v>
      </c>
      <c r="F163" s="68">
        <f t="shared" si="27"/>
        <v>160000</v>
      </c>
      <c r="G163" s="21">
        <v>0</v>
      </c>
      <c r="H163" s="19">
        <v>0</v>
      </c>
      <c r="I163" s="19">
        <v>0</v>
      </c>
      <c r="J163" s="22">
        <v>0</v>
      </c>
      <c r="K163" s="15"/>
      <c r="N163" s="15"/>
    </row>
    <row r="164" spans="1:14" ht="14.25" x14ac:dyDescent="0.2">
      <c r="A164" s="48" t="s">
        <v>309</v>
      </c>
      <c r="B164" s="49" t="s">
        <v>7</v>
      </c>
      <c r="C164" s="27" t="s">
        <v>34</v>
      </c>
      <c r="D164" s="221">
        <v>160000</v>
      </c>
      <c r="E164" s="59">
        <f t="shared" si="29"/>
        <v>160000</v>
      </c>
      <c r="F164" s="68">
        <f t="shared" si="27"/>
        <v>160000</v>
      </c>
      <c r="G164" s="21">
        <v>0</v>
      </c>
      <c r="H164" s="19">
        <v>0</v>
      </c>
      <c r="I164" s="19">
        <v>0</v>
      </c>
      <c r="J164" s="22">
        <v>0</v>
      </c>
      <c r="K164" s="15"/>
      <c r="N164" s="15"/>
    </row>
    <row r="165" spans="1:14" ht="25.5" x14ac:dyDescent="0.2">
      <c r="A165" s="48" t="s">
        <v>310</v>
      </c>
      <c r="B165" s="49" t="s">
        <v>7</v>
      </c>
      <c r="C165" s="27" t="s">
        <v>34</v>
      </c>
      <c r="D165" s="221">
        <v>160000</v>
      </c>
      <c r="E165" s="59">
        <f t="shared" si="29"/>
        <v>160000</v>
      </c>
      <c r="F165" s="68">
        <f t="shared" si="27"/>
        <v>160000</v>
      </c>
      <c r="G165" s="21">
        <v>0</v>
      </c>
      <c r="H165" s="19">
        <v>0</v>
      </c>
      <c r="I165" s="19">
        <v>0</v>
      </c>
      <c r="J165" s="22">
        <v>0</v>
      </c>
      <c r="K165" s="15"/>
      <c r="N165" s="15"/>
    </row>
    <row r="166" spans="1:14" ht="14.25" x14ac:dyDescent="0.2">
      <c r="A166" s="48" t="s">
        <v>311</v>
      </c>
      <c r="B166" s="49" t="s">
        <v>7</v>
      </c>
      <c r="C166" s="27" t="s">
        <v>34</v>
      </c>
      <c r="D166" s="221">
        <v>160000</v>
      </c>
      <c r="E166" s="59">
        <f t="shared" si="29"/>
        <v>160000</v>
      </c>
      <c r="F166" s="68">
        <f t="shared" si="27"/>
        <v>160000</v>
      </c>
      <c r="G166" s="21">
        <v>0</v>
      </c>
      <c r="H166" s="19">
        <v>0</v>
      </c>
      <c r="I166" s="19">
        <v>0</v>
      </c>
      <c r="J166" s="22">
        <v>0</v>
      </c>
      <c r="K166" s="15"/>
      <c r="N166" s="15"/>
    </row>
    <row r="167" spans="1:14" ht="25.5" x14ac:dyDescent="0.2">
      <c r="A167" s="2" t="s">
        <v>333</v>
      </c>
      <c r="B167" s="49" t="s">
        <v>7</v>
      </c>
      <c r="C167" s="27" t="s">
        <v>34</v>
      </c>
      <c r="D167" s="221">
        <v>80000</v>
      </c>
      <c r="E167" s="59">
        <f t="shared" si="29"/>
        <v>80000</v>
      </c>
      <c r="F167" s="68">
        <f t="shared" si="27"/>
        <v>80000</v>
      </c>
      <c r="G167" s="21">
        <v>0</v>
      </c>
      <c r="H167" s="19">
        <v>0</v>
      </c>
      <c r="I167" s="19">
        <v>0</v>
      </c>
      <c r="J167" s="22">
        <v>0</v>
      </c>
      <c r="K167" s="15"/>
      <c r="N167" s="15"/>
    </row>
    <row r="168" spans="1:14" ht="25.5" x14ac:dyDescent="0.2">
      <c r="A168" s="2" t="s">
        <v>354</v>
      </c>
      <c r="B168" s="49" t="s">
        <v>7</v>
      </c>
      <c r="C168" s="27" t="s">
        <v>34</v>
      </c>
      <c r="D168" s="221">
        <v>1000</v>
      </c>
      <c r="E168" s="59">
        <f t="shared" si="29"/>
        <v>1000</v>
      </c>
      <c r="F168" s="68">
        <f t="shared" si="27"/>
        <v>161000</v>
      </c>
      <c r="G168" s="21">
        <v>160000</v>
      </c>
      <c r="H168" s="19">
        <v>0</v>
      </c>
      <c r="I168" s="19">
        <v>0</v>
      </c>
      <c r="J168" s="22">
        <v>0</v>
      </c>
      <c r="K168" s="15"/>
      <c r="N168" s="15"/>
    </row>
    <row r="169" spans="1:14" ht="25.5" x14ac:dyDescent="0.2">
      <c r="A169" s="2" t="s">
        <v>355</v>
      </c>
      <c r="B169" s="49" t="s">
        <v>7</v>
      </c>
      <c r="C169" s="27" t="s">
        <v>34</v>
      </c>
      <c r="D169" s="221">
        <v>1000</v>
      </c>
      <c r="E169" s="59">
        <f t="shared" si="29"/>
        <v>1000</v>
      </c>
      <c r="F169" s="68">
        <f t="shared" si="27"/>
        <v>161000</v>
      </c>
      <c r="G169" s="21">
        <v>160000</v>
      </c>
      <c r="H169" s="19">
        <v>0</v>
      </c>
      <c r="I169" s="19">
        <v>0</v>
      </c>
      <c r="J169" s="22">
        <v>0</v>
      </c>
      <c r="K169" s="15"/>
      <c r="N169" s="15"/>
    </row>
    <row r="170" spans="1:14" ht="25.5" x14ac:dyDescent="0.2">
      <c r="A170" s="2" t="s">
        <v>356</v>
      </c>
      <c r="B170" s="49" t="s">
        <v>7</v>
      </c>
      <c r="C170" s="27" t="s">
        <v>34</v>
      </c>
      <c r="D170" s="221">
        <v>1000</v>
      </c>
      <c r="E170" s="59">
        <f t="shared" si="29"/>
        <v>1000</v>
      </c>
      <c r="F170" s="68">
        <f t="shared" si="27"/>
        <v>161000</v>
      </c>
      <c r="G170" s="21">
        <v>160000</v>
      </c>
      <c r="H170" s="19">
        <v>0</v>
      </c>
      <c r="I170" s="19">
        <v>0</v>
      </c>
      <c r="J170" s="22">
        <v>0</v>
      </c>
      <c r="K170" s="15"/>
      <c r="N170" s="15"/>
    </row>
    <row r="171" spans="1:14" ht="25.5" x14ac:dyDescent="0.2">
      <c r="A171" s="2" t="s">
        <v>357</v>
      </c>
      <c r="B171" s="49" t="s">
        <v>7</v>
      </c>
      <c r="C171" s="27" t="s">
        <v>34</v>
      </c>
      <c r="D171" s="221">
        <v>1000</v>
      </c>
      <c r="E171" s="59">
        <f t="shared" si="29"/>
        <v>1000</v>
      </c>
      <c r="F171" s="68">
        <f t="shared" si="27"/>
        <v>161000</v>
      </c>
      <c r="G171" s="21">
        <v>160000</v>
      </c>
      <c r="H171" s="19">
        <v>0</v>
      </c>
      <c r="I171" s="19">
        <v>0</v>
      </c>
      <c r="J171" s="22">
        <v>0</v>
      </c>
      <c r="K171" s="15"/>
      <c r="N171" s="15"/>
    </row>
    <row r="172" spans="1:14" ht="25.5" x14ac:dyDescent="0.2">
      <c r="A172" s="2" t="s">
        <v>358</v>
      </c>
      <c r="B172" s="49" t="s">
        <v>7</v>
      </c>
      <c r="C172" s="27" t="s">
        <v>34</v>
      </c>
      <c r="D172" s="221">
        <v>1000</v>
      </c>
      <c r="E172" s="59">
        <f t="shared" si="29"/>
        <v>1000</v>
      </c>
      <c r="F172" s="68">
        <f t="shared" si="27"/>
        <v>161000</v>
      </c>
      <c r="G172" s="21">
        <v>160000</v>
      </c>
      <c r="H172" s="19">
        <v>0</v>
      </c>
      <c r="I172" s="19">
        <v>0</v>
      </c>
      <c r="J172" s="22">
        <v>0</v>
      </c>
      <c r="K172" s="15"/>
      <c r="N172" s="15"/>
    </row>
    <row r="173" spans="1:14" ht="25.5" x14ac:dyDescent="0.2">
      <c r="A173" s="2" t="s">
        <v>359</v>
      </c>
      <c r="B173" s="49" t="s">
        <v>7</v>
      </c>
      <c r="C173" s="27" t="s">
        <v>34</v>
      </c>
      <c r="D173" s="221">
        <v>1000</v>
      </c>
      <c r="E173" s="59">
        <f t="shared" si="29"/>
        <v>1000</v>
      </c>
      <c r="F173" s="68">
        <f t="shared" si="27"/>
        <v>161000</v>
      </c>
      <c r="G173" s="21">
        <v>160000</v>
      </c>
      <c r="H173" s="19">
        <v>0</v>
      </c>
      <c r="I173" s="19">
        <v>0</v>
      </c>
      <c r="J173" s="22">
        <v>0</v>
      </c>
      <c r="K173" s="15"/>
      <c r="N173" s="15"/>
    </row>
    <row r="174" spans="1:14" ht="25.5" x14ac:dyDescent="0.2">
      <c r="A174" s="2" t="s">
        <v>360</v>
      </c>
      <c r="B174" s="49" t="s">
        <v>7</v>
      </c>
      <c r="C174" s="27" t="s">
        <v>34</v>
      </c>
      <c r="D174" s="221">
        <v>1000</v>
      </c>
      <c r="E174" s="59">
        <f t="shared" si="29"/>
        <v>1000</v>
      </c>
      <c r="F174" s="68">
        <f t="shared" si="27"/>
        <v>161000</v>
      </c>
      <c r="G174" s="21">
        <v>160000</v>
      </c>
      <c r="H174" s="19">
        <v>0</v>
      </c>
      <c r="I174" s="19">
        <v>0</v>
      </c>
      <c r="J174" s="22">
        <v>0</v>
      </c>
      <c r="K174" s="15"/>
      <c r="N174" s="15"/>
    </row>
    <row r="175" spans="1:14" ht="25.5" x14ac:dyDescent="0.2">
      <c r="A175" s="2" t="s">
        <v>361</v>
      </c>
      <c r="B175" s="49" t="s">
        <v>7</v>
      </c>
      <c r="C175" s="27" t="s">
        <v>34</v>
      </c>
      <c r="D175" s="221">
        <v>1000</v>
      </c>
      <c r="E175" s="59">
        <f t="shared" si="29"/>
        <v>1000</v>
      </c>
      <c r="F175" s="68">
        <f t="shared" si="27"/>
        <v>161000</v>
      </c>
      <c r="G175" s="21">
        <v>160000</v>
      </c>
      <c r="H175" s="19">
        <v>0</v>
      </c>
      <c r="I175" s="19">
        <v>0</v>
      </c>
      <c r="J175" s="22">
        <v>0</v>
      </c>
      <c r="K175" s="15"/>
      <c r="N175" s="15"/>
    </row>
    <row r="176" spans="1:14" ht="25.5" x14ac:dyDescent="0.2">
      <c r="A176" s="2" t="s">
        <v>362</v>
      </c>
      <c r="B176" s="49" t="s">
        <v>7</v>
      </c>
      <c r="C176" s="27" t="s">
        <v>34</v>
      </c>
      <c r="D176" s="221">
        <v>1000</v>
      </c>
      <c r="E176" s="59">
        <f t="shared" si="29"/>
        <v>1000</v>
      </c>
      <c r="F176" s="68">
        <f t="shared" si="27"/>
        <v>161000</v>
      </c>
      <c r="G176" s="21">
        <v>160000</v>
      </c>
      <c r="H176" s="19">
        <v>0</v>
      </c>
      <c r="I176" s="19">
        <v>0</v>
      </c>
      <c r="J176" s="22">
        <v>0</v>
      </c>
      <c r="K176" s="15"/>
      <c r="N176" s="15"/>
    </row>
    <row r="177" spans="1:14" ht="25.5" x14ac:dyDescent="0.2">
      <c r="A177" s="273" t="s">
        <v>432</v>
      </c>
      <c r="B177" s="274" t="s">
        <v>7</v>
      </c>
      <c r="C177" s="275" t="s">
        <v>34</v>
      </c>
      <c r="D177" s="276">
        <v>7500</v>
      </c>
      <c r="E177" s="277">
        <f t="shared" si="29"/>
        <v>7500</v>
      </c>
      <c r="F177" s="278">
        <f t="shared" si="27"/>
        <v>7500</v>
      </c>
      <c r="G177" s="279">
        <v>0</v>
      </c>
      <c r="H177" s="269">
        <v>0</v>
      </c>
      <c r="I177" s="269">
        <v>0</v>
      </c>
      <c r="J177" s="270">
        <v>0</v>
      </c>
      <c r="K177" s="15"/>
      <c r="N177" s="15"/>
    </row>
    <row r="178" spans="1:14" ht="25.5" x14ac:dyDescent="0.2">
      <c r="A178" s="273" t="s">
        <v>433</v>
      </c>
      <c r="B178" s="274" t="s">
        <v>7</v>
      </c>
      <c r="C178" s="275" t="s">
        <v>34</v>
      </c>
      <c r="D178" s="276">
        <v>12000</v>
      </c>
      <c r="E178" s="277">
        <f t="shared" si="29"/>
        <v>12000</v>
      </c>
      <c r="F178" s="278">
        <f t="shared" si="27"/>
        <v>12000</v>
      </c>
      <c r="G178" s="279">
        <v>0</v>
      </c>
      <c r="H178" s="269">
        <v>0</v>
      </c>
      <c r="I178" s="269">
        <v>0</v>
      </c>
      <c r="J178" s="270">
        <v>0</v>
      </c>
      <c r="K178" s="15"/>
      <c r="N178" s="15"/>
    </row>
    <row r="179" spans="1:14" ht="25.5" x14ac:dyDescent="0.2">
      <c r="A179" s="273" t="s">
        <v>434</v>
      </c>
      <c r="B179" s="274" t="s">
        <v>7</v>
      </c>
      <c r="C179" s="275" t="s">
        <v>34</v>
      </c>
      <c r="D179" s="276">
        <v>85000</v>
      </c>
      <c r="E179" s="277">
        <f t="shared" si="29"/>
        <v>85000</v>
      </c>
      <c r="F179" s="278">
        <f t="shared" si="27"/>
        <v>85000</v>
      </c>
      <c r="G179" s="279">
        <v>0</v>
      </c>
      <c r="H179" s="269">
        <v>0</v>
      </c>
      <c r="I179" s="269">
        <v>0</v>
      </c>
      <c r="J179" s="270">
        <v>0</v>
      </c>
      <c r="K179" s="15"/>
      <c r="N179" s="15"/>
    </row>
    <row r="180" spans="1:14" ht="25.5" x14ac:dyDescent="0.2">
      <c r="A180" s="273" t="s">
        <v>435</v>
      </c>
      <c r="B180" s="274" t="s">
        <v>7</v>
      </c>
      <c r="C180" s="275" t="s">
        <v>34</v>
      </c>
      <c r="D180" s="276">
        <v>26000</v>
      </c>
      <c r="E180" s="277">
        <f t="shared" si="29"/>
        <v>26000</v>
      </c>
      <c r="F180" s="278">
        <f t="shared" si="27"/>
        <v>26000</v>
      </c>
      <c r="G180" s="279">
        <v>0</v>
      </c>
      <c r="H180" s="269">
        <v>0</v>
      </c>
      <c r="I180" s="269">
        <v>0</v>
      </c>
      <c r="J180" s="270">
        <v>0</v>
      </c>
      <c r="K180" s="15"/>
      <c r="N180" s="15"/>
    </row>
    <row r="181" spans="1:14" ht="25.5" x14ac:dyDescent="0.2">
      <c r="A181" s="273" t="s">
        <v>436</v>
      </c>
      <c r="B181" s="274" t="s">
        <v>7</v>
      </c>
      <c r="C181" s="275" t="s">
        <v>34</v>
      </c>
      <c r="D181" s="276">
        <v>32000</v>
      </c>
      <c r="E181" s="277">
        <f t="shared" si="29"/>
        <v>32000</v>
      </c>
      <c r="F181" s="278">
        <f t="shared" si="27"/>
        <v>32000</v>
      </c>
      <c r="G181" s="279">
        <v>0</v>
      </c>
      <c r="H181" s="269">
        <v>0</v>
      </c>
      <c r="I181" s="269">
        <v>0</v>
      </c>
      <c r="J181" s="270">
        <v>0</v>
      </c>
      <c r="K181" s="15"/>
      <c r="N181" s="15"/>
    </row>
    <row r="182" spans="1:14" ht="25.5" x14ac:dyDescent="0.2">
      <c r="A182" s="273" t="s">
        <v>437</v>
      </c>
      <c r="B182" s="274" t="s">
        <v>7</v>
      </c>
      <c r="C182" s="275" t="s">
        <v>34</v>
      </c>
      <c r="D182" s="276">
        <v>8000</v>
      </c>
      <c r="E182" s="277">
        <f t="shared" si="29"/>
        <v>8000</v>
      </c>
      <c r="F182" s="278">
        <f t="shared" si="27"/>
        <v>8000</v>
      </c>
      <c r="G182" s="279">
        <v>0</v>
      </c>
      <c r="H182" s="269">
        <v>0</v>
      </c>
      <c r="I182" s="269">
        <v>0</v>
      </c>
      <c r="J182" s="270">
        <v>0</v>
      </c>
      <c r="K182" s="15"/>
      <c r="N182" s="15"/>
    </row>
    <row r="183" spans="1:14" ht="25.5" x14ac:dyDescent="0.2">
      <c r="A183" s="273" t="s">
        <v>438</v>
      </c>
      <c r="B183" s="274" t="s">
        <v>7</v>
      </c>
      <c r="C183" s="275" t="s">
        <v>34</v>
      </c>
      <c r="D183" s="276">
        <v>32000</v>
      </c>
      <c r="E183" s="277">
        <f t="shared" si="29"/>
        <v>32000</v>
      </c>
      <c r="F183" s="278">
        <f t="shared" si="27"/>
        <v>32000</v>
      </c>
      <c r="G183" s="279">
        <v>0</v>
      </c>
      <c r="H183" s="269">
        <v>0</v>
      </c>
      <c r="I183" s="269">
        <v>0</v>
      </c>
      <c r="J183" s="270">
        <v>0</v>
      </c>
      <c r="K183" s="15"/>
      <c r="N183" s="15"/>
    </row>
    <row r="184" spans="1:14" ht="25.5" x14ac:dyDescent="0.2">
      <c r="A184" s="273" t="s">
        <v>439</v>
      </c>
      <c r="B184" s="274" t="s">
        <v>7</v>
      </c>
      <c r="C184" s="275" t="s">
        <v>34</v>
      </c>
      <c r="D184" s="276">
        <v>8000</v>
      </c>
      <c r="E184" s="277">
        <f t="shared" si="29"/>
        <v>8000</v>
      </c>
      <c r="F184" s="278">
        <f t="shared" si="27"/>
        <v>8000</v>
      </c>
      <c r="G184" s="279">
        <v>0</v>
      </c>
      <c r="H184" s="269">
        <v>0</v>
      </c>
      <c r="I184" s="269">
        <v>0</v>
      </c>
      <c r="J184" s="270">
        <v>0</v>
      </c>
      <c r="K184" s="15"/>
      <c r="N184" s="15"/>
    </row>
    <row r="185" spans="1:14" ht="25.5" x14ac:dyDescent="0.2">
      <c r="A185" s="273" t="s">
        <v>440</v>
      </c>
      <c r="B185" s="274" t="s">
        <v>7</v>
      </c>
      <c r="C185" s="275" t="s">
        <v>34</v>
      </c>
      <c r="D185" s="276">
        <v>10000</v>
      </c>
      <c r="E185" s="277">
        <f t="shared" si="29"/>
        <v>10000</v>
      </c>
      <c r="F185" s="278">
        <f t="shared" si="27"/>
        <v>10000</v>
      </c>
      <c r="G185" s="279">
        <v>0</v>
      </c>
      <c r="H185" s="269">
        <v>0</v>
      </c>
      <c r="I185" s="269">
        <v>0</v>
      </c>
      <c r="J185" s="270">
        <v>0</v>
      </c>
      <c r="K185" s="15"/>
      <c r="N185" s="15"/>
    </row>
    <row r="186" spans="1:14" ht="14.25" x14ac:dyDescent="0.2">
      <c r="A186" s="48" t="s">
        <v>324</v>
      </c>
      <c r="B186" s="49" t="s">
        <v>7</v>
      </c>
      <c r="C186" s="27" t="s">
        <v>34</v>
      </c>
      <c r="D186" s="221">
        <v>0</v>
      </c>
      <c r="E186" s="59">
        <f t="shared" si="29"/>
        <v>0</v>
      </c>
      <c r="F186" s="68">
        <f t="shared" si="27"/>
        <v>170000</v>
      </c>
      <c r="G186" s="21">
        <v>170000</v>
      </c>
      <c r="H186" s="19"/>
      <c r="I186" s="19"/>
      <c r="J186" s="22"/>
      <c r="K186" s="15"/>
      <c r="N186" s="15"/>
    </row>
    <row r="187" spans="1:14" ht="14.25" x14ac:dyDescent="0.2">
      <c r="A187" s="48" t="s">
        <v>325</v>
      </c>
      <c r="B187" s="49" t="s">
        <v>7</v>
      </c>
      <c r="C187" s="27" t="s">
        <v>34</v>
      </c>
      <c r="D187" s="221">
        <v>0</v>
      </c>
      <c r="E187" s="59">
        <f t="shared" si="29"/>
        <v>0</v>
      </c>
      <c r="F187" s="68">
        <f t="shared" si="27"/>
        <v>170000</v>
      </c>
      <c r="G187" s="21">
        <v>170000</v>
      </c>
      <c r="H187" s="19"/>
      <c r="I187" s="19"/>
      <c r="J187" s="22"/>
      <c r="K187" s="15"/>
      <c r="N187" s="15"/>
    </row>
    <row r="188" spans="1:14" ht="14.25" x14ac:dyDescent="0.2">
      <c r="A188" s="48" t="s">
        <v>326</v>
      </c>
      <c r="B188" s="49" t="s">
        <v>7</v>
      </c>
      <c r="C188" s="27" t="s">
        <v>34</v>
      </c>
      <c r="D188" s="221">
        <v>0</v>
      </c>
      <c r="E188" s="59">
        <f t="shared" si="29"/>
        <v>0</v>
      </c>
      <c r="F188" s="68">
        <f t="shared" si="27"/>
        <v>170000</v>
      </c>
      <c r="G188" s="21">
        <v>170000</v>
      </c>
      <c r="H188" s="19"/>
      <c r="I188" s="19"/>
      <c r="J188" s="22"/>
      <c r="K188" s="15"/>
      <c r="N188" s="15"/>
    </row>
    <row r="189" spans="1:14" ht="25.5" x14ac:dyDescent="0.2">
      <c r="A189" s="48" t="s">
        <v>327</v>
      </c>
      <c r="B189" s="49" t="s">
        <v>7</v>
      </c>
      <c r="C189" s="27" t="s">
        <v>34</v>
      </c>
      <c r="D189" s="221">
        <v>0</v>
      </c>
      <c r="E189" s="59">
        <f t="shared" si="29"/>
        <v>0</v>
      </c>
      <c r="F189" s="68">
        <f t="shared" si="27"/>
        <v>170000</v>
      </c>
      <c r="G189" s="21">
        <v>170000</v>
      </c>
      <c r="H189" s="19"/>
      <c r="I189" s="19"/>
      <c r="J189" s="22"/>
      <c r="K189" s="15"/>
      <c r="N189" s="15"/>
    </row>
    <row r="190" spans="1:14" ht="14.25" x14ac:dyDescent="0.2">
      <c r="A190" s="48" t="s">
        <v>328</v>
      </c>
      <c r="B190" s="49" t="s">
        <v>7</v>
      </c>
      <c r="C190" s="27" t="s">
        <v>34</v>
      </c>
      <c r="D190" s="221">
        <v>0</v>
      </c>
      <c r="E190" s="59">
        <f t="shared" si="29"/>
        <v>0</v>
      </c>
      <c r="F190" s="68">
        <f t="shared" si="27"/>
        <v>170000</v>
      </c>
      <c r="G190" s="21">
        <v>170000</v>
      </c>
      <c r="H190" s="19"/>
      <c r="I190" s="19"/>
      <c r="J190" s="22"/>
      <c r="K190" s="15"/>
      <c r="N190" s="15"/>
    </row>
    <row r="191" spans="1:14" ht="68.25" customHeight="1" x14ac:dyDescent="0.2">
      <c r="A191" s="48" t="s">
        <v>314</v>
      </c>
      <c r="B191" s="49" t="s">
        <v>7</v>
      </c>
      <c r="C191" s="27" t="s">
        <v>34</v>
      </c>
      <c r="D191" s="221">
        <v>161000</v>
      </c>
      <c r="E191" s="59">
        <f t="shared" si="29"/>
        <v>161000</v>
      </c>
      <c r="F191" s="68">
        <f t="shared" si="27"/>
        <v>161000</v>
      </c>
      <c r="G191" s="21">
        <v>0</v>
      </c>
      <c r="H191" s="19">
        <v>0</v>
      </c>
      <c r="I191" s="19">
        <v>0</v>
      </c>
      <c r="J191" s="22">
        <v>0</v>
      </c>
      <c r="K191" s="15"/>
      <c r="N191" s="15"/>
    </row>
    <row r="192" spans="1:14" ht="81" customHeight="1" x14ac:dyDescent="0.2">
      <c r="A192" s="48" t="s">
        <v>315</v>
      </c>
      <c r="B192" s="49" t="s">
        <v>7</v>
      </c>
      <c r="C192" s="27" t="s">
        <v>34</v>
      </c>
      <c r="D192" s="221">
        <v>161000</v>
      </c>
      <c r="E192" s="59">
        <f t="shared" si="29"/>
        <v>161000</v>
      </c>
      <c r="F192" s="68">
        <f t="shared" si="27"/>
        <v>161000</v>
      </c>
      <c r="G192" s="21">
        <v>0</v>
      </c>
      <c r="H192" s="19">
        <v>0</v>
      </c>
      <c r="I192" s="19">
        <v>0</v>
      </c>
      <c r="J192" s="22">
        <v>0</v>
      </c>
      <c r="K192" s="15"/>
      <c r="N192" s="15"/>
    </row>
    <row r="193" spans="1:14" ht="66.75" customHeight="1" x14ac:dyDescent="0.2">
      <c r="A193" s="244" t="s">
        <v>402</v>
      </c>
      <c r="B193" s="49" t="s">
        <v>7</v>
      </c>
      <c r="C193" s="27" t="s">
        <v>34</v>
      </c>
      <c r="D193" s="221">
        <v>161000</v>
      </c>
      <c r="E193" s="59">
        <f t="shared" si="29"/>
        <v>161000</v>
      </c>
      <c r="F193" s="68">
        <f t="shared" si="27"/>
        <v>161000</v>
      </c>
      <c r="G193" s="21">
        <v>0</v>
      </c>
      <c r="H193" s="19">
        <v>0</v>
      </c>
      <c r="I193" s="19">
        <v>0</v>
      </c>
      <c r="J193" s="22">
        <v>0</v>
      </c>
      <c r="K193" s="15"/>
      <c r="N193" s="15"/>
    </row>
    <row r="194" spans="1:14" ht="81" customHeight="1" x14ac:dyDescent="0.2">
      <c r="A194" s="245" t="s">
        <v>403</v>
      </c>
      <c r="B194" s="49" t="s">
        <v>7</v>
      </c>
      <c r="C194" s="27" t="s">
        <v>34</v>
      </c>
      <c r="D194" s="221">
        <v>161000</v>
      </c>
      <c r="E194" s="59">
        <f t="shared" si="29"/>
        <v>161000</v>
      </c>
      <c r="F194" s="68">
        <f t="shared" si="27"/>
        <v>161000</v>
      </c>
      <c r="G194" s="21">
        <v>0</v>
      </c>
      <c r="H194" s="19">
        <v>0</v>
      </c>
      <c r="I194" s="19">
        <v>0</v>
      </c>
      <c r="J194" s="22">
        <v>0</v>
      </c>
      <c r="K194" s="15"/>
      <c r="N194" s="15"/>
    </row>
    <row r="195" spans="1:14" ht="25.5" customHeight="1" x14ac:dyDescent="0.2">
      <c r="A195" s="48" t="s">
        <v>301</v>
      </c>
      <c r="B195" s="49" t="s">
        <v>7</v>
      </c>
      <c r="C195" s="27" t="s">
        <v>34</v>
      </c>
      <c r="D195" s="221">
        <v>125000</v>
      </c>
      <c r="E195" s="59">
        <f>D195</f>
        <v>125000</v>
      </c>
      <c r="F195" s="68">
        <f t="shared" si="27"/>
        <v>215000</v>
      </c>
      <c r="G195" s="21">
        <v>90000</v>
      </c>
      <c r="H195" s="19">
        <v>0</v>
      </c>
      <c r="I195" s="19">
        <v>0</v>
      </c>
      <c r="J195" s="22">
        <v>0</v>
      </c>
      <c r="K195" s="15"/>
      <c r="N195" s="15"/>
    </row>
    <row r="196" spans="1:14" ht="14.25" x14ac:dyDescent="0.2">
      <c r="A196" s="48" t="s">
        <v>368</v>
      </c>
      <c r="B196" s="49" t="s">
        <v>7</v>
      </c>
      <c r="C196" s="27" t="s">
        <v>34</v>
      </c>
      <c r="D196" s="18">
        <v>7400</v>
      </c>
      <c r="E196" s="59">
        <f t="shared" si="26"/>
        <v>7400</v>
      </c>
      <c r="F196" s="68">
        <f t="shared" si="27"/>
        <v>7400</v>
      </c>
      <c r="G196" s="21">
        <v>0</v>
      </c>
      <c r="H196" s="19">
        <v>0</v>
      </c>
      <c r="I196" s="19">
        <v>0</v>
      </c>
      <c r="J196" s="22">
        <v>0</v>
      </c>
      <c r="K196" s="15"/>
      <c r="N196" s="15"/>
    </row>
    <row r="197" spans="1:14" ht="25.5" x14ac:dyDescent="0.2">
      <c r="A197" s="48" t="s">
        <v>35</v>
      </c>
      <c r="B197" s="49" t="s">
        <v>7</v>
      </c>
      <c r="C197" s="27" t="s">
        <v>34</v>
      </c>
      <c r="D197" s="18">
        <v>155000</v>
      </c>
      <c r="E197" s="59">
        <f t="shared" si="26"/>
        <v>155000</v>
      </c>
      <c r="F197" s="68">
        <f t="shared" si="27"/>
        <v>155000</v>
      </c>
      <c r="G197" s="21">
        <v>0</v>
      </c>
      <c r="H197" s="19">
        <v>0</v>
      </c>
      <c r="I197" s="19">
        <v>0</v>
      </c>
      <c r="J197" s="22">
        <v>0</v>
      </c>
      <c r="K197" s="15"/>
      <c r="N197" s="15"/>
    </row>
    <row r="198" spans="1:14" ht="25.5" x14ac:dyDescent="0.2">
      <c r="A198" s="48" t="s">
        <v>452</v>
      </c>
      <c r="B198" s="49" t="s">
        <v>7</v>
      </c>
      <c r="C198" s="27" t="s">
        <v>34</v>
      </c>
      <c r="D198" s="18">
        <v>82000</v>
      </c>
      <c r="E198" s="59">
        <f t="shared" si="26"/>
        <v>82000</v>
      </c>
      <c r="F198" s="68">
        <f t="shared" si="27"/>
        <v>82000</v>
      </c>
      <c r="G198" s="21">
        <v>0</v>
      </c>
      <c r="H198" s="19">
        <v>0</v>
      </c>
      <c r="I198" s="19">
        <v>0</v>
      </c>
      <c r="J198" s="22">
        <v>0</v>
      </c>
      <c r="K198" s="15"/>
      <c r="N198" s="15"/>
    </row>
    <row r="199" spans="1:14" ht="41.25" customHeight="1" x14ac:dyDescent="0.2">
      <c r="A199" s="48" t="s">
        <v>367</v>
      </c>
      <c r="B199" s="49" t="s">
        <v>7</v>
      </c>
      <c r="C199" s="27" t="s">
        <v>34</v>
      </c>
      <c r="D199" s="18">
        <v>21000</v>
      </c>
      <c r="E199" s="59">
        <f t="shared" si="26"/>
        <v>21000</v>
      </c>
      <c r="F199" s="68">
        <f t="shared" si="27"/>
        <v>21000</v>
      </c>
      <c r="G199" s="21">
        <v>0</v>
      </c>
      <c r="H199" s="19">
        <v>0</v>
      </c>
      <c r="I199" s="19">
        <v>0</v>
      </c>
      <c r="J199" s="22">
        <v>0</v>
      </c>
      <c r="K199" s="15"/>
      <c r="N199" s="15"/>
    </row>
    <row r="200" spans="1:14" ht="25.5" x14ac:dyDescent="0.2">
      <c r="A200" s="48" t="s">
        <v>423</v>
      </c>
      <c r="B200" s="49" t="s">
        <v>7</v>
      </c>
      <c r="C200" s="27" t="s">
        <v>34</v>
      </c>
      <c r="D200" s="18">
        <v>62000</v>
      </c>
      <c r="E200" s="59">
        <f t="shared" si="26"/>
        <v>62000</v>
      </c>
      <c r="F200" s="68">
        <f t="shared" si="27"/>
        <v>62000</v>
      </c>
      <c r="G200" s="21">
        <v>0</v>
      </c>
      <c r="H200" s="19">
        <v>0</v>
      </c>
      <c r="I200" s="19">
        <v>0</v>
      </c>
      <c r="J200" s="22">
        <v>0</v>
      </c>
      <c r="K200" s="15"/>
      <c r="N200" s="15"/>
    </row>
    <row r="201" spans="1:14" ht="14.25" x14ac:dyDescent="0.2">
      <c r="A201" s="48" t="s">
        <v>363</v>
      </c>
      <c r="B201" s="49" t="s">
        <v>7</v>
      </c>
      <c r="C201" s="27" t="s">
        <v>34</v>
      </c>
      <c r="D201" s="18">
        <v>175000</v>
      </c>
      <c r="E201" s="59">
        <f t="shared" si="26"/>
        <v>175000</v>
      </c>
      <c r="F201" s="68">
        <f t="shared" si="27"/>
        <v>175000</v>
      </c>
      <c r="G201" s="21">
        <v>0</v>
      </c>
      <c r="H201" s="19">
        <v>0</v>
      </c>
      <c r="I201" s="19">
        <v>0</v>
      </c>
      <c r="J201" s="22">
        <v>0</v>
      </c>
      <c r="K201" s="15"/>
      <c r="N201" s="15"/>
    </row>
    <row r="202" spans="1:14" ht="25.5" x14ac:dyDescent="0.2">
      <c r="A202" s="48" t="s">
        <v>283</v>
      </c>
      <c r="B202" s="49" t="s">
        <v>7</v>
      </c>
      <c r="C202" s="27" t="s">
        <v>34</v>
      </c>
      <c r="D202" s="18">
        <v>2000000</v>
      </c>
      <c r="E202" s="59">
        <f t="shared" si="26"/>
        <v>2000000</v>
      </c>
      <c r="F202" s="68">
        <f t="shared" si="27"/>
        <v>9877000</v>
      </c>
      <c r="G202" s="21">
        <v>7877000</v>
      </c>
      <c r="H202" s="19">
        <v>0</v>
      </c>
      <c r="I202" s="19">
        <v>0</v>
      </c>
      <c r="J202" s="22">
        <v>0</v>
      </c>
      <c r="K202" s="15"/>
      <c r="N202" s="15"/>
    </row>
    <row r="203" spans="1:14" ht="25.5" x14ac:dyDescent="0.2">
      <c r="A203" s="280" t="s">
        <v>453</v>
      </c>
      <c r="B203" s="274" t="s">
        <v>7</v>
      </c>
      <c r="C203" s="275" t="s">
        <v>34</v>
      </c>
      <c r="D203" s="266">
        <v>1622031</v>
      </c>
      <c r="E203" s="277">
        <f t="shared" si="26"/>
        <v>1622031</v>
      </c>
      <c r="F203" s="278">
        <f t="shared" si="27"/>
        <v>1622031</v>
      </c>
      <c r="G203" s="279">
        <v>0</v>
      </c>
      <c r="H203" s="269">
        <v>0</v>
      </c>
      <c r="I203" s="269">
        <v>0</v>
      </c>
      <c r="J203" s="270">
        <v>0</v>
      </c>
      <c r="K203" s="15"/>
      <c r="N203" s="15"/>
    </row>
    <row r="204" spans="1:14" ht="38.25" x14ac:dyDescent="0.2">
      <c r="A204" s="281" t="s">
        <v>454</v>
      </c>
      <c r="B204" s="274" t="s">
        <v>7</v>
      </c>
      <c r="C204" s="275" t="s">
        <v>34</v>
      </c>
      <c r="D204" s="266">
        <v>18000</v>
      </c>
      <c r="E204" s="277">
        <f t="shared" si="26"/>
        <v>18000</v>
      </c>
      <c r="F204" s="278">
        <f t="shared" si="27"/>
        <v>18000</v>
      </c>
      <c r="G204" s="279">
        <v>0</v>
      </c>
      <c r="H204" s="269">
        <v>0</v>
      </c>
      <c r="I204" s="269">
        <v>0</v>
      </c>
      <c r="J204" s="270">
        <v>0</v>
      </c>
      <c r="K204" s="15"/>
      <c r="N204" s="15"/>
    </row>
    <row r="205" spans="1:14" ht="38.25" x14ac:dyDescent="0.2">
      <c r="A205" s="281" t="s">
        <v>455</v>
      </c>
      <c r="B205" s="274" t="s">
        <v>7</v>
      </c>
      <c r="C205" s="275" t="s">
        <v>34</v>
      </c>
      <c r="D205" s="266">
        <v>28000</v>
      </c>
      <c r="E205" s="277">
        <f t="shared" si="26"/>
        <v>28000</v>
      </c>
      <c r="F205" s="278">
        <f t="shared" si="27"/>
        <v>28000</v>
      </c>
      <c r="G205" s="279">
        <v>0</v>
      </c>
      <c r="H205" s="269">
        <v>0</v>
      </c>
      <c r="I205" s="269">
        <v>0</v>
      </c>
      <c r="J205" s="270">
        <v>0</v>
      </c>
      <c r="K205" s="15"/>
      <c r="N205" s="15"/>
    </row>
    <row r="206" spans="1:14" ht="25.5" x14ac:dyDescent="0.2">
      <c r="A206" s="280" t="s">
        <v>366</v>
      </c>
      <c r="B206" s="274" t="s">
        <v>7</v>
      </c>
      <c r="C206" s="275" t="s">
        <v>34</v>
      </c>
      <c r="D206" s="266">
        <v>450000</v>
      </c>
      <c r="E206" s="277">
        <f t="shared" si="26"/>
        <v>450000</v>
      </c>
      <c r="F206" s="278">
        <f t="shared" si="27"/>
        <v>450000</v>
      </c>
      <c r="G206" s="279">
        <v>0</v>
      </c>
      <c r="H206" s="269">
        <v>0</v>
      </c>
      <c r="I206" s="269">
        <v>0</v>
      </c>
      <c r="J206" s="270">
        <v>0</v>
      </c>
      <c r="K206" s="15"/>
      <c r="N206" s="15"/>
    </row>
    <row r="207" spans="1:14" ht="38.25" x14ac:dyDescent="0.2">
      <c r="A207" s="280" t="s">
        <v>441</v>
      </c>
      <c r="B207" s="274" t="s">
        <v>7</v>
      </c>
      <c r="C207" s="275" t="s">
        <v>34</v>
      </c>
      <c r="D207" s="266">
        <v>8300</v>
      </c>
      <c r="E207" s="277">
        <f t="shared" si="26"/>
        <v>8300</v>
      </c>
      <c r="F207" s="278">
        <f t="shared" si="27"/>
        <v>8300</v>
      </c>
      <c r="G207" s="279">
        <v>0</v>
      </c>
      <c r="H207" s="269">
        <v>0</v>
      </c>
      <c r="I207" s="269">
        <v>0</v>
      </c>
      <c r="J207" s="270">
        <v>0</v>
      </c>
      <c r="K207" s="15"/>
      <c r="N207" s="15"/>
    </row>
    <row r="208" spans="1:14" ht="38.25" x14ac:dyDescent="0.2">
      <c r="A208" s="280" t="s">
        <v>442</v>
      </c>
      <c r="B208" s="274" t="s">
        <v>7</v>
      </c>
      <c r="C208" s="275" t="s">
        <v>34</v>
      </c>
      <c r="D208" s="266">
        <v>15000</v>
      </c>
      <c r="E208" s="277">
        <f t="shared" si="26"/>
        <v>15000</v>
      </c>
      <c r="F208" s="278">
        <f t="shared" si="27"/>
        <v>15000</v>
      </c>
      <c r="G208" s="279">
        <v>0</v>
      </c>
      <c r="H208" s="269">
        <v>0</v>
      </c>
      <c r="I208" s="269">
        <v>0</v>
      </c>
      <c r="J208" s="270">
        <v>0</v>
      </c>
      <c r="K208" s="15"/>
      <c r="N208" s="15"/>
    </row>
    <row r="209" spans="1:14" ht="25.5" x14ac:dyDescent="0.2">
      <c r="A209" s="48" t="s">
        <v>426</v>
      </c>
      <c r="B209" s="49" t="s">
        <v>7</v>
      </c>
      <c r="C209" s="27" t="s">
        <v>34</v>
      </c>
      <c r="D209" s="18">
        <v>1000</v>
      </c>
      <c r="E209" s="59">
        <f t="shared" si="26"/>
        <v>1000</v>
      </c>
      <c r="F209" s="68">
        <f t="shared" si="27"/>
        <v>912000</v>
      </c>
      <c r="G209" s="21">
        <v>911000</v>
      </c>
      <c r="H209" s="19">
        <v>0</v>
      </c>
      <c r="I209" s="19">
        <v>0</v>
      </c>
      <c r="J209" s="22">
        <v>0</v>
      </c>
      <c r="K209" s="15"/>
      <c r="N209" s="15"/>
    </row>
    <row r="210" spans="1:14" ht="25.5" x14ac:dyDescent="0.2">
      <c r="A210" s="48" t="s">
        <v>364</v>
      </c>
      <c r="B210" s="49" t="s">
        <v>7</v>
      </c>
      <c r="C210" s="27" t="s">
        <v>34</v>
      </c>
      <c r="D210" s="18">
        <v>2200</v>
      </c>
      <c r="E210" s="59">
        <f t="shared" si="26"/>
        <v>2200</v>
      </c>
      <c r="F210" s="68">
        <f t="shared" si="27"/>
        <v>2200</v>
      </c>
      <c r="G210" s="21">
        <v>0</v>
      </c>
      <c r="H210" s="19">
        <v>0</v>
      </c>
      <c r="I210" s="19">
        <v>0</v>
      </c>
      <c r="J210" s="22">
        <v>0</v>
      </c>
      <c r="K210" s="15"/>
      <c r="N210" s="15"/>
    </row>
    <row r="211" spans="1:14" ht="25.5" x14ac:dyDescent="0.2">
      <c r="A211" s="48" t="s">
        <v>365</v>
      </c>
      <c r="B211" s="49" t="s">
        <v>7</v>
      </c>
      <c r="C211" s="27" t="s">
        <v>34</v>
      </c>
      <c r="D211" s="18">
        <v>3500</v>
      </c>
      <c r="E211" s="59">
        <f t="shared" si="26"/>
        <v>3500</v>
      </c>
      <c r="F211" s="68">
        <f t="shared" si="27"/>
        <v>3500</v>
      </c>
      <c r="G211" s="21">
        <v>0</v>
      </c>
      <c r="H211" s="19">
        <v>0</v>
      </c>
      <c r="I211" s="19">
        <v>0</v>
      </c>
      <c r="J211" s="22">
        <v>0</v>
      </c>
      <c r="K211" s="15"/>
      <c r="N211" s="15"/>
    </row>
    <row r="212" spans="1:14" ht="38.25" x14ac:dyDescent="0.2">
      <c r="A212" s="48" t="s">
        <v>284</v>
      </c>
      <c r="B212" s="49" t="s">
        <v>7</v>
      </c>
      <c r="C212" s="27" t="s">
        <v>34</v>
      </c>
      <c r="D212" s="18">
        <v>42000</v>
      </c>
      <c r="E212" s="59">
        <f t="shared" si="26"/>
        <v>42000</v>
      </c>
      <c r="F212" s="68">
        <f t="shared" si="27"/>
        <v>42000</v>
      </c>
      <c r="G212" s="21">
        <v>0</v>
      </c>
      <c r="H212" s="19">
        <v>0</v>
      </c>
      <c r="I212" s="19">
        <v>0</v>
      </c>
      <c r="J212" s="22">
        <v>0</v>
      </c>
      <c r="K212" s="15"/>
      <c r="N212" s="15"/>
    </row>
    <row r="213" spans="1:14" ht="28.5" customHeight="1" x14ac:dyDescent="0.2">
      <c r="A213" s="48" t="s">
        <v>424</v>
      </c>
      <c r="B213" s="49" t="s">
        <v>7</v>
      </c>
      <c r="C213" s="27" t="s">
        <v>34</v>
      </c>
      <c r="D213" s="18">
        <v>12000</v>
      </c>
      <c r="E213" s="59">
        <f t="shared" si="26"/>
        <v>12000</v>
      </c>
      <c r="F213" s="68">
        <f t="shared" si="27"/>
        <v>12000</v>
      </c>
      <c r="G213" s="21">
        <v>0</v>
      </c>
      <c r="H213" s="19">
        <v>0</v>
      </c>
      <c r="I213" s="19">
        <v>0</v>
      </c>
      <c r="J213" s="22">
        <v>0</v>
      </c>
      <c r="K213" s="15"/>
      <c r="N213" s="15"/>
    </row>
    <row r="214" spans="1:14" ht="38.25" x14ac:dyDescent="0.2">
      <c r="A214" s="48" t="s">
        <v>425</v>
      </c>
      <c r="B214" s="49" t="s">
        <v>7</v>
      </c>
      <c r="C214" s="27" t="s">
        <v>34</v>
      </c>
      <c r="D214" s="18">
        <v>11000</v>
      </c>
      <c r="E214" s="59">
        <f t="shared" si="26"/>
        <v>11000</v>
      </c>
      <c r="F214" s="68">
        <f t="shared" si="27"/>
        <v>11000</v>
      </c>
      <c r="G214" s="21">
        <v>0</v>
      </c>
      <c r="H214" s="19">
        <v>0</v>
      </c>
      <c r="I214" s="19">
        <v>0</v>
      </c>
      <c r="J214" s="22">
        <v>0</v>
      </c>
      <c r="K214" s="15"/>
      <c r="N214" s="15"/>
    </row>
    <row r="215" spans="1:14" ht="14.25" customHeight="1" x14ac:dyDescent="0.2">
      <c r="A215" s="48" t="s">
        <v>37</v>
      </c>
      <c r="B215" s="49" t="s">
        <v>7</v>
      </c>
      <c r="C215" s="27" t="s">
        <v>34</v>
      </c>
      <c r="D215" s="18">
        <v>50000</v>
      </c>
      <c r="E215" s="59">
        <f t="shared" si="26"/>
        <v>50000</v>
      </c>
      <c r="F215" s="68">
        <f t="shared" si="27"/>
        <v>50000</v>
      </c>
      <c r="G215" s="21">
        <v>0</v>
      </c>
      <c r="H215" s="19">
        <v>0</v>
      </c>
      <c r="I215" s="19">
        <v>0</v>
      </c>
      <c r="J215" s="22">
        <v>0</v>
      </c>
      <c r="K215" s="15">
        <f t="shared" si="18"/>
        <v>0</v>
      </c>
      <c r="N215" s="15"/>
    </row>
    <row r="216" spans="1:14" ht="40.5" customHeight="1" x14ac:dyDescent="0.2">
      <c r="A216" s="48" t="s">
        <v>190</v>
      </c>
      <c r="B216" s="49" t="s">
        <v>7</v>
      </c>
      <c r="C216" s="27" t="s">
        <v>34</v>
      </c>
      <c r="D216" s="18">
        <v>8000</v>
      </c>
      <c r="E216" s="59">
        <f t="shared" si="26"/>
        <v>8000</v>
      </c>
      <c r="F216" s="68">
        <f t="shared" si="27"/>
        <v>16000</v>
      </c>
      <c r="G216" s="21">
        <v>8000</v>
      </c>
      <c r="H216" s="19">
        <v>0</v>
      </c>
      <c r="I216" s="19">
        <v>0</v>
      </c>
      <c r="J216" s="22">
        <v>0</v>
      </c>
      <c r="K216" s="15">
        <f t="shared" si="18"/>
        <v>0</v>
      </c>
      <c r="N216" s="15"/>
    </row>
    <row r="217" spans="1:14" ht="40.5" customHeight="1" x14ac:dyDescent="0.2">
      <c r="A217" s="48" t="s">
        <v>191</v>
      </c>
      <c r="B217" s="49" t="s">
        <v>7</v>
      </c>
      <c r="C217" s="27" t="s">
        <v>34</v>
      </c>
      <c r="D217" s="18">
        <v>10000</v>
      </c>
      <c r="E217" s="59">
        <f t="shared" si="26"/>
        <v>10000</v>
      </c>
      <c r="F217" s="68">
        <f t="shared" si="27"/>
        <v>16000</v>
      </c>
      <c r="G217" s="21">
        <v>6000</v>
      </c>
      <c r="H217" s="19">
        <v>0</v>
      </c>
      <c r="I217" s="19">
        <v>0</v>
      </c>
      <c r="J217" s="22">
        <v>0</v>
      </c>
      <c r="K217" s="15">
        <f t="shared" si="18"/>
        <v>0</v>
      </c>
      <c r="N217" s="15"/>
    </row>
    <row r="218" spans="1:14" ht="25.5" customHeight="1" x14ac:dyDescent="0.2">
      <c r="A218" s="48" t="s">
        <v>38</v>
      </c>
      <c r="B218" s="49" t="s">
        <v>7</v>
      </c>
      <c r="C218" s="27" t="s">
        <v>34</v>
      </c>
      <c r="D218" s="18">
        <v>2500</v>
      </c>
      <c r="E218" s="59">
        <f t="shared" si="26"/>
        <v>2500</v>
      </c>
      <c r="F218" s="68">
        <f t="shared" si="27"/>
        <v>2500</v>
      </c>
      <c r="G218" s="21">
        <v>0</v>
      </c>
      <c r="H218" s="19">
        <v>0</v>
      </c>
      <c r="I218" s="19">
        <v>0</v>
      </c>
      <c r="J218" s="22">
        <v>0</v>
      </c>
      <c r="K218" s="15"/>
      <c r="N218" s="15"/>
    </row>
    <row r="219" spans="1:14" ht="14.25" x14ac:dyDescent="0.2">
      <c r="A219" s="48" t="s">
        <v>196</v>
      </c>
      <c r="B219" s="49" t="s">
        <v>7</v>
      </c>
      <c r="C219" s="27" t="s">
        <v>34</v>
      </c>
      <c r="D219" s="18">
        <v>241000</v>
      </c>
      <c r="E219" s="59">
        <f t="shared" si="26"/>
        <v>241000</v>
      </c>
      <c r="F219" s="68">
        <f t="shared" si="27"/>
        <v>241000</v>
      </c>
      <c r="G219" s="21">
        <v>0</v>
      </c>
      <c r="H219" s="19">
        <v>0</v>
      </c>
      <c r="I219" s="19">
        <v>0</v>
      </c>
      <c r="J219" s="22">
        <v>0</v>
      </c>
      <c r="K219" s="15"/>
      <c r="N219" s="15"/>
    </row>
    <row r="220" spans="1:14" ht="14.25" customHeight="1" x14ac:dyDescent="0.2">
      <c r="A220" s="48" t="s">
        <v>294</v>
      </c>
      <c r="B220" s="49" t="s">
        <v>7</v>
      </c>
      <c r="C220" s="27" t="s">
        <v>34</v>
      </c>
      <c r="D220" s="18">
        <v>1300000</v>
      </c>
      <c r="E220" s="59">
        <f t="shared" si="26"/>
        <v>1300000</v>
      </c>
      <c r="F220" s="68">
        <f t="shared" si="27"/>
        <v>1300000</v>
      </c>
      <c r="G220" s="21">
        <v>0</v>
      </c>
      <c r="H220" s="19">
        <v>0</v>
      </c>
      <c r="I220" s="19">
        <v>0</v>
      </c>
      <c r="J220" s="22">
        <v>0</v>
      </c>
      <c r="K220" s="15"/>
      <c r="N220" s="15"/>
    </row>
    <row r="221" spans="1:14" ht="25.5" x14ac:dyDescent="0.2">
      <c r="A221" s="58" t="s">
        <v>192</v>
      </c>
      <c r="B221" s="49" t="s">
        <v>7</v>
      </c>
      <c r="C221" s="27" t="s">
        <v>34</v>
      </c>
      <c r="D221" s="18">
        <v>347000</v>
      </c>
      <c r="E221" s="59">
        <f t="shared" si="26"/>
        <v>347000</v>
      </c>
      <c r="F221" s="68">
        <f t="shared" si="27"/>
        <v>413000</v>
      </c>
      <c r="G221" s="21">
        <v>66000</v>
      </c>
      <c r="H221" s="19">
        <v>0</v>
      </c>
      <c r="I221" s="19">
        <v>0</v>
      </c>
      <c r="J221" s="22">
        <v>0</v>
      </c>
      <c r="K221" s="15"/>
      <c r="N221" s="15"/>
    </row>
    <row r="222" spans="1:14" ht="27" customHeight="1" x14ac:dyDescent="0.2">
      <c r="A222" s="48" t="s">
        <v>39</v>
      </c>
      <c r="B222" s="49" t="s">
        <v>7</v>
      </c>
      <c r="C222" s="27" t="s">
        <v>34</v>
      </c>
      <c r="D222" s="18">
        <v>40000</v>
      </c>
      <c r="E222" s="59">
        <f t="shared" si="26"/>
        <v>40000</v>
      </c>
      <c r="F222" s="68">
        <f t="shared" si="27"/>
        <v>40000</v>
      </c>
      <c r="G222" s="21">
        <v>0</v>
      </c>
      <c r="H222" s="19">
        <v>0</v>
      </c>
      <c r="I222" s="19">
        <v>0</v>
      </c>
      <c r="J222" s="22">
        <v>0</v>
      </c>
      <c r="K222" s="15">
        <f t="shared" si="18"/>
        <v>0</v>
      </c>
      <c r="N222" s="15">
        <f t="shared" si="28"/>
        <v>0</v>
      </c>
    </row>
    <row r="223" spans="1:14" ht="14.25" x14ac:dyDescent="0.2">
      <c r="A223" s="309" t="s">
        <v>456</v>
      </c>
      <c r="B223" s="274" t="s">
        <v>7</v>
      </c>
      <c r="C223" s="275" t="s">
        <v>34</v>
      </c>
      <c r="D223" s="312">
        <v>1800000</v>
      </c>
      <c r="E223" s="277">
        <f t="shared" si="26"/>
        <v>1800000</v>
      </c>
      <c r="F223" s="278">
        <f t="shared" si="27"/>
        <v>1800000</v>
      </c>
      <c r="G223" s="313">
        <v>0</v>
      </c>
      <c r="H223" s="288">
        <v>0</v>
      </c>
      <c r="I223" s="288">
        <v>0</v>
      </c>
      <c r="J223" s="289">
        <v>0</v>
      </c>
      <c r="K223" s="15"/>
      <c r="N223" s="15"/>
    </row>
    <row r="224" spans="1:14" ht="14.25" x14ac:dyDescent="0.2">
      <c r="A224" s="70" t="s">
        <v>330</v>
      </c>
      <c r="B224" s="49" t="s">
        <v>7</v>
      </c>
      <c r="C224" s="27" t="s">
        <v>34</v>
      </c>
      <c r="D224" s="23">
        <v>80000</v>
      </c>
      <c r="E224" s="59">
        <f t="shared" si="26"/>
        <v>80000</v>
      </c>
      <c r="F224" s="68">
        <f t="shared" si="27"/>
        <v>80000</v>
      </c>
      <c r="G224" s="71">
        <v>0</v>
      </c>
      <c r="H224" s="72">
        <v>0</v>
      </c>
      <c r="I224" s="72">
        <v>0</v>
      </c>
      <c r="J224" s="73">
        <v>0</v>
      </c>
      <c r="K224" s="15"/>
      <c r="N224" s="15"/>
    </row>
    <row r="225" spans="1:14" ht="14.25" x14ac:dyDescent="0.2">
      <c r="A225" s="309" t="s">
        <v>410</v>
      </c>
      <c r="B225" s="274" t="s">
        <v>7</v>
      </c>
      <c r="C225" s="275" t="s">
        <v>34</v>
      </c>
      <c r="D225" s="312">
        <v>12600</v>
      </c>
      <c r="E225" s="277">
        <f t="shared" si="26"/>
        <v>12600</v>
      </c>
      <c r="F225" s="278">
        <f t="shared" si="27"/>
        <v>12600</v>
      </c>
      <c r="G225" s="313">
        <v>0</v>
      </c>
      <c r="H225" s="288">
        <v>0</v>
      </c>
      <c r="I225" s="288">
        <v>0</v>
      </c>
      <c r="J225" s="289">
        <v>0</v>
      </c>
      <c r="K225" s="15"/>
      <c r="N225" s="15"/>
    </row>
    <row r="226" spans="1:14" ht="14.25" x14ac:dyDescent="0.2">
      <c r="A226" s="70" t="s">
        <v>411</v>
      </c>
      <c r="B226" s="49" t="s">
        <v>7</v>
      </c>
      <c r="C226" s="27" t="s">
        <v>34</v>
      </c>
      <c r="D226" s="23">
        <v>475000</v>
      </c>
      <c r="E226" s="59">
        <f t="shared" si="26"/>
        <v>475000</v>
      </c>
      <c r="F226" s="68">
        <f t="shared" ref="F226:F232" si="30">D226+G226+H226+I226+J226</f>
        <v>475000</v>
      </c>
      <c r="G226" s="71">
        <v>0</v>
      </c>
      <c r="H226" s="72">
        <v>0</v>
      </c>
      <c r="I226" s="72">
        <v>0</v>
      </c>
      <c r="J226" s="73">
        <v>0</v>
      </c>
      <c r="K226" s="15"/>
      <c r="N226" s="15"/>
    </row>
    <row r="227" spans="1:14" ht="14.25" x14ac:dyDescent="0.2">
      <c r="A227" s="70" t="s">
        <v>416</v>
      </c>
      <c r="B227" s="49" t="s">
        <v>7</v>
      </c>
      <c r="C227" s="27" t="s">
        <v>34</v>
      </c>
      <c r="D227" s="23">
        <v>670000</v>
      </c>
      <c r="E227" s="59">
        <f t="shared" ref="E227:E232" si="31">D227</f>
        <v>670000</v>
      </c>
      <c r="F227" s="68">
        <f t="shared" si="30"/>
        <v>670000</v>
      </c>
      <c r="G227" s="71">
        <v>0</v>
      </c>
      <c r="H227" s="72">
        <v>0</v>
      </c>
      <c r="I227" s="72">
        <v>0</v>
      </c>
      <c r="J227" s="73">
        <v>0</v>
      </c>
      <c r="K227" s="15"/>
      <c r="N227" s="15"/>
    </row>
    <row r="228" spans="1:14" ht="14.25" x14ac:dyDescent="0.2">
      <c r="A228" s="70" t="s">
        <v>417</v>
      </c>
      <c r="B228" s="49" t="s">
        <v>7</v>
      </c>
      <c r="C228" s="27" t="s">
        <v>34</v>
      </c>
      <c r="D228" s="23">
        <v>315000</v>
      </c>
      <c r="E228" s="59">
        <f t="shared" si="31"/>
        <v>315000</v>
      </c>
      <c r="F228" s="68">
        <f t="shared" si="30"/>
        <v>315000</v>
      </c>
      <c r="G228" s="71">
        <v>0</v>
      </c>
      <c r="H228" s="72">
        <v>0</v>
      </c>
      <c r="I228" s="72">
        <v>0</v>
      </c>
      <c r="J228" s="73">
        <v>0</v>
      </c>
      <c r="K228" s="15"/>
      <c r="N228" s="15"/>
    </row>
    <row r="229" spans="1:14" ht="14.25" x14ac:dyDescent="0.2">
      <c r="A229" s="70" t="s">
        <v>418</v>
      </c>
      <c r="B229" s="49" t="s">
        <v>7</v>
      </c>
      <c r="C229" s="27" t="s">
        <v>34</v>
      </c>
      <c r="D229" s="23">
        <v>340000</v>
      </c>
      <c r="E229" s="59">
        <f t="shared" si="31"/>
        <v>340000</v>
      </c>
      <c r="F229" s="68">
        <f t="shared" si="30"/>
        <v>340000</v>
      </c>
      <c r="G229" s="71">
        <v>0</v>
      </c>
      <c r="H229" s="72">
        <v>0</v>
      </c>
      <c r="I229" s="72">
        <v>0</v>
      </c>
      <c r="J229" s="73">
        <v>0</v>
      </c>
      <c r="K229" s="15"/>
      <c r="N229" s="15"/>
    </row>
    <row r="230" spans="1:14" ht="14.25" x14ac:dyDescent="0.2">
      <c r="A230" s="70" t="s">
        <v>419</v>
      </c>
      <c r="B230" s="49" t="s">
        <v>7</v>
      </c>
      <c r="C230" s="27" t="s">
        <v>34</v>
      </c>
      <c r="D230" s="23">
        <v>590000</v>
      </c>
      <c r="E230" s="59">
        <f t="shared" si="31"/>
        <v>590000</v>
      </c>
      <c r="F230" s="20">
        <f t="shared" si="30"/>
        <v>590000</v>
      </c>
      <c r="G230" s="71">
        <v>0</v>
      </c>
      <c r="H230" s="72">
        <v>0</v>
      </c>
      <c r="I230" s="72">
        <v>0</v>
      </c>
      <c r="J230" s="73">
        <v>0</v>
      </c>
      <c r="K230" s="15"/>
      <c r="N230" s="15"/>
    </row>
    <row r="231" spans="1:14" ht="14.25" x14ac:dyDescent="0.2">
      <c r="A231" s="309" t="s">
        <v>421</v>
      </c>
      <c r="B231" s="310" t="s">
        <v>7</v>
      </c>
      <c r="C231" s="311" t="s">
        <v>34</v>
      </c>
      <c r="D231" s="312">
        <v>75000</v>
      </c>
      <c r="E231" s="277">
        <f t="shared" si="31"/>
        <v>75000</v>
      </c>
      <c r="F231" s="267">
        <f t="shared" si="30"/>
        <v>75000</v>
      </c>
      <c r="G231" s="313">
        <v>0</v>
      </c>
      <c r="H231" s="288">
        <v>0</v>
      </c>
      <c r="I231" s="288">
        <v>0</v>
      </c>
      <c r="J231" s="289">
        <v>0</v>
      </c>
      <c r="K231" s="15"/>
      <c r="N231" s="15"/>
    </row>
    <row r="232" spans="1:14" ht="14.25" x14ac:dyDescent="0.2">
      <c r="A232" s="309" t="s">
        <v>451</v>
      </c>
      <c r="B232" s="310" t="s">
        <v>7</v>
      </c>
      <c r="C232" s="311" t="s">
        <v>34</v>
      </c>
      <c r="D232" s="312">
        <v>160650</v>
      </c>
      <c r="E232" s="277">
        <f t="shared" si="31"/>
        <v>160650</v>
      </c>
      <c r="F232" s="267">
        <f t="shared" si="30"/>
        <v>160650</v>
      </c>
      <c r="G232" s="313">
        <v>0</v>
      </c>
      <c r="H232" s="288">
        <v>0</v>
      </c>
      <c r="I232" s="288">
        <v>0</v>
      </c>
      <c r="J232" s="289">
        <v>0</v>
      </c>
      <c r="K232" s="15"/>
      <c r="N232" s="15"/>
    </row>
    <row r="233" spans="1:14" ht="15" thickBot="1" x14ac:dyDescent="0.25">
      <c r="A233" s="70" t="s">
        <v>198</v>
      </c>
      <c r="B233" s="223" t="s">
        <v>7</v>
      </c>
      <c r="C233" s="224" t="s">
        <v>34</v>
      </c>
      <c r="D233" s="23">
        <v>4450000</v>
      </c>
      <c r="E233" s="246">
        <f t="shared" ref="E233" si="32">D233</f>
        <v>4450000</v>
      </c>
      <c r="F233" s="225">
        <f t="shared" ref="F233" si="33">D233+G233+H233+I233+J233</f>
        <v>4450000</v>
      </c>
      <c r="G233" s="71">
        <v>0</v>
      </c>
      <c r="H233" s="72">
        <v>0</v>
      </c>
      <c r="I233" s="72">
        <v>0</v>
      </c>
      <c r="J233" s="73">
        <v>0</v>
      </c>
      <c r="K233" s="15"/>
      <c r="N233" s="15"/>
    </row>
    <row r="234" spans="1:14" ht="20.100000000000001" customHeight="1" thickBot="1" x14ac:dyDescent="0.25">
      <c r="A234" s="409" t="s">
        <v>40</v>
      </c>
      <c r="B234" s="410"/>
      <c r="C234" s="411"/>
      <c r="D234" s="47">
        <f t="shared" ref="D234:J234" si="34">SUM(D132:D233)</f>
        <v>19884200</v>
      </c>
      <c r="E234" s="47">
        <f t="shared" si="34"/>
        <v>19884200</v>
      </c>
      <c r="F234" s="47">
        <f t="shared" si="34"/>
        <v>63967200</v>
      </c>
      <c r="G234" s="46">
        <f t="shared" si="34"/>
        <v>32892000</v>
      </c>
      <c r="H234" s="74">
        <f t="shared" si="34"/>
        <v>11191000</v>
      </c>
      <c r="I234" s="74">
        <f t="shared" si="34"/>
        <v>0</v>
      </c>
      <c r="J234" s="75">
        <f t="shared" si="34"/>
        <v>0</v>
      </c>
      <c r="K234" s="15">
        <f t="shared" ref="K234:K280" si="35">D234-E234</f>
        <v>0</v>
      </c>
      <c r="N234" s="15">
        <f t="shared" si="28"/>
        <v>0</v>
      </c>
    </row>
    <row r="235" spans="1:14" ht="20.100000000000001" customHeight="1" thickBot="1" x14ac:dyDescent="0.25">
      <c r="A235" s="412" t="s">
        <v>41</v>
      </c>
      <c r="B235" s="413"/>
      <c r="C235" s="413"/>
      <c r="D235" s="413"/>
      <c r="E235" s="413"/>
      <c r="F235" s="413"/>
      <c r="G235" s="413"/>
      <c r="H235" s="413"/>
      <c r="I235" s="413"/>
      <c r="J235" s="414"/>
      <c r="K235" s="15">
        <f t="shared" si="35"/>
        <v>0</v>
      </c>
      <c r="N235" s="15">
        <f t="shared" si="28"/>
        <v>0</v>
      </c>
    </row>
    <row r="236" spans="1:14" ht="25.5" x14ac:dyDescent="0.2">
      <c r="A236" s="247" t="s">
        <v>42</v>
      </c>
      <c r="B236" s="248" t="s">
        <v>7</v>
      </c>
      <c r="C236" s="249" t="s">
        <v>43</v>
      </c>
      <c r="D236" s="230">
        <v>1810000</v>
      </c>
      <c r="E236" s="230">
        <f>D236</f>
        <v>1810000</v>
      </c>
      <c r="F236" s="232">
        <f>D236+G236+H236+I236+J236</f>
        <v>1810000</v>
      </c>
      <c r="G236" s="227">
        <v>0</v>
      </c>
      <c r="H236" s="231">
        <v>0</v>
      </c>
      <c r="I236" s="231">
        <v>0</v>
      </c>
      <c r="J236" s="234">
        <v>0</v>
      </c>
      <c r="K236" s="15">
        <f t="shared" si="35"/>
        <v>0</v>
      </c>
      <c r="N236" s="15">
        <f t="shared" si="28"/>
        <v>0</v>
      </c>
    </row>
    <row r="237" spans="1:14" ht="25.5" x14ac:dyDescent="0.2">
      <c r="A237" s="76" t="s">
        <v>322</v>
      </c>
      <c r="B237" s="33" t="s">
        <v>7</v>
      </c>
      <c r="C237" s="34" t="s">
        <v>43</v>
      </c>
      <c r="D237" s="59">
        <v>27000</v>
      </c>
      <c r="E237" s="59">
        <f>D237</f>
        <v>27000</v>
      </c>
      <c r="F237" s="68">
        <f>D237+G237+H237+I237+J237</f>
        <v>27000</v>
      </c>
      <c r="G237" s="282">
        <v>0</v>
      </c>
      <c r="H237" s="283">
        <v>0</v>
      </c>
      <c r="I237" s="283">
        <v>0</v>
      </c>
      <c r="J237" s="284">
        <v>0</v>
      </c>
      <c r="K237" s="15"/>
      <c r="N237" s="15"/>
    </row>
    <row r="238" spans="1:14" ht="24.75" customHeight="1" x14ac:dyDescent="0.2">
      <c r="A238" s="48" t="s">
        <v>44</v>
      </c>
      <c r="B238" s="49" t="s">
        <v>7</v>
      </c>
      <c r="C238" s="27" t="s">
        <v>43</v>
      </c>
      <c r="D238" s="19">
        <v>1000</v>
      </c>
      <c r="E238" s="18">
        <f t="shared" ref="E238:E284" si="36">D238</f>
        <v>1000</v>
      </c>
      <c r="F238" s="20">
        <f t="shared" ref="F238:F284" si="37">D238+G238+H238+I238+J238</f>
        <v>1490000</v>
      </c>
      <c r="G238" s="28">
        <v>1489000</v>
      </c>
      <c r="H238" s="19">
        <v>0</v>
      </c>
      <c r="I238" s="19">
        <v>0</v>
      </c>
      <c r="J238" s="22">
        <v>0</v>
      </c>
      <c r="K238" s="15">
        <f t="shared" si="35"/>
        <v>0</v>
      </c>
      <c r="N238" s="15">
        <f t="shared" si="28"/>
        <v>0</v>
      </c>
    </row>
    <row r="239" spans="1:14" ht="14.25" x14ac:dyDescent="0.2">
      <c r="A239" s="250" t="s">
        <v>45</v>
      </c>
      <c r="B239" s="49" t="s">
        <v>7</v>
      </c>
      <c r="C239" s="27" t="s">
        <v>43</v>
      </c>
      <c r="D239" s="18">
        <v>2000000</v>
      </c>
      <c r="E239" s="18">
        <f t="shared" si="36"/>
        <v>2000000</v>
      </c>
      <c r="F239" s="20">
        <f t="shared" si="37"/>
        <v>2000000</v>
      </c>
      <c r="G239" s="28">
        <v>0</v>
      </c>
      <c r="H239" s="19">
        <v>0</v>
      </c>
      <c r="I239" s="19">
        <v>0</v>
      </c>
      <c r="J239" s="22">
        <v>0</v>
      </c>
      <c r="K239" s="15">
        <f t="shared" si="35"/>
        <v>0</v>
      </c>
      <c r="N239" s="15">
        <f t="shared" si="28"/>
        <v>0</v>
      </c>
    </row>
    <row r="240" spans="1:14" ht="13.5" customHeight="1" x14ac:dyDescent="0.2">
      <c r="A240" s="76" t="s">
        <v>46</v>
      </c>
      <c r="B240" s="77" t="s">
        <v>7</v>
      </c>
      <c r="C240" s="77" t="s">
        <v>43</v>
      </c>
      <c r="D240" s="18">
        <v>105000000</v>
      </c>
      <c r="E240" s="18">
        <f t="shared" si="36"/>
        <v>105000000</v>
      </c>
      <c r="F240" s="20">
        <f t="shared" si="37"/>
        <v>173347499</v>
      </c>
      <c r="G240" s="28">
        <v>68347499</v>
      </c>
      <c r="H240" s="19">
        <v>0</v>
      </c>
      <c r="I240" s="19">
        <v>0</v>
      </c>
      <c r="J240" s="22">
        <v>0</v>
      </c>
      <c r="K240" s="15">
        <f t="shared" si="35"/>
        <v>0</v>
      </c>
      <c r="N240" s="15">
        <f t="shared" si="28"/>
        <v>0</v>
      </c>
    </row>
    <row r="241" spans="1:14" ht="14.25" x14ac:dyDescent="0.2">
      <c r="A241" s="76" t="s">
        <v>316</v>
      </c>
      <c r="B241" s="77" t="s">
        <v>7</v>
      </c>
      <c r="C241" s="77" t="s">
        <v>43</v>
      </c>
      <c r="D241" s="18">
        <v>1000</v>
      </c>
      <c r="E241" s="18">
        <f t="shared" si="36"/>
        <v>1000</v>
      </c>
      <c r="F241" s="20">
        <f t="shared" si="37"/>
        <v>1800000</v>
      </c>
      <c r="G241" s="28">
        <v>1799000</v>
      </c>
      <c r="H241" s="19">
        <v>0</v>
      </c>
      <c r="I241" s="19">
        <v>0</v>
      </c>
      <c r="J241" s="22">
        <v>0</v>
      </c>
      <c r="K241" s="15">
        <f t="shared" si="35"/>
        <v>0</v>
      </c>
      <c r="N241" s="15">
        <f t="shared" si="28"/>
        <v>0</v>
      </c>
    </row>
    <row r="242" spans="1:14" ht="14.25" x14ac:dyDescent="0.2">
      <c r="A242" s="76" t="s">
        <v>317</v>
      </c>
      <c r="B242" s="77" t="s">
        <v>7</v>
      </c>
      <c r="C242" s="77" t="s">
        <v>43</v>
      </c>
      <c r="D242" s="18">
        <v>109000</v>
      </c>
      <c r="E242" s="18">
        <f t="shared" si="36"/>
        <v>109000</v>
      </c>
      <c r="F242" s="20">
        <f t="shared" si="37"/>
        <v>109000</v>
      </c>
      <c r="G242" s="28">
        <v>0</v>
      </c>
      <c r="H242" s="19">
        <v>0</v>
      </c>
      <c r="I242" s="19">
        <v>0</v>
      </c>
      <c r="J242" s="22">
        <v>0</v>
      </c>
      <c r="K242" s="15">
        <f t="shared" si="35"/>
        <v>0</v>
      </c>
      <c r="N242" s="15">
        <f t="shared" si="28"/>
        <v>0</v>
      </c>
    </row>
    <row r="243" spans="1:14" ht="25.5" x14ac:dyDescent="0.2">
      <c r="A243" s="76" t="s">
        <v>318</v>
      </c>
      <c r="B243" s="77" t="s">
        <v>7</v>
      </c>
      <c r="C243" s="77" t="s">
        <v>43</v>
      </c>
      <c r="D243" s="18">
        <v>1000</v>
      </c>
      <c r="E243" s="18">
        <f t="shared" si="36"/>
        <v>1000</v>
      </c>
      <c r="F243" s="20">
        <f t="shared" si="37"/>
        <v>66000</v>
      </c>
      <c r="G243" s="28">
        <v>65000</v>
      </c>
      <c r="H243" s="19">
        <v>0</v>
      </c>
      <c r="I243" s="19">
        <v>0</v>
      </c>
      <c r="J243" s="22">
        <v>0</v>
      </c>
      <c r="K243" s="15">
        <f t="shared" si="35"/>
        <v>0</v>
      </c>
      <c r="N243" s="15">
        <f t="shared" si="28"/>
        <v>0</v>
      </c>
    </row>
    <row r="244" spans="1:14" ht="25.5" x14ac:dyDescent="0.2">
      <c r="A244" s="76" t="s">
        <v>319</v>
      </c>
      <c r="B244" s="77" t="s">
        <v>7</v>
      </c>
      <c r="C244" s="77" t="s">
        <v>43</v>
      </c>
      <c r="D244" s="18">
        <v>1000</v>
      </c>
      <c r="E244" s="18">
        <f t="shared" si="36"/>
        <v>1000</v>
      </c>
      <c r="F244" s="20">
        <f t="shared" si="37"/>
        <v>20000</v>
      </c>
      <c r="G244" s="28">
        <v>19000</v>
      </c>
      <c r="H244" s="19">
        <v>0</v>
      </c>
      <c r="I244" s="19">
        <v>0</v>
      </c>
      <c r="J244" s="22">
        <v>0</v>
      </c>
      <c r="K244" s="15">
        <f t="shared" si="35"/>
        <v>0</v>
      </c>
      <c r="N244" s="15">
        <f t="shared" si="28"/>
        <v>0</v>
      </c>
    </row>
    <row r="245" spans="1:14" ht="14.25" x14ac:dyDescent="0.2">
      <c r="A245" s="76" t="s">
        <v>222</v>
      </c>
      <c r="B245" s="77" t="s">
        <v>7</v>
      </c>
      <c r="C245" s="77" t="s">
        <v>43</v>
      </c>
      <c r="D245" s="18">
        <v>665000</v>
      </c>
      <c r="E245" s="18">
        <f t="shared" si="36"/>
        <v>665000</v>
      </c>
      <c r="F245" s="20">
        <f t="shared" si="37"/>
        <v>665000</v>
      </c>
      <c r="G245" s="28">
        <v>0</v>
      </c>
      <c r="H245" s="19">
        <v>0</v>
      </c>
      <c r="I245" s="19">
        <v>0</v>
      </c>
      <c r="J245" s="22">
        <v>0</v>
      </c>
      <c r="K245" s="15">
        <f t="shared" si="35"/>
        <v>0</v>
      </c>
      <c r="N245" s="15">
        <f t="shared" si="28"/>
        <v>0</v>
      </c>
    </row>
    <row r="246" spans="1:14" ht="25.5" x14ac:dyDescent="0.2">
      <c r="A246" s="76" t="s">
        <v>224</v>
      </c>
      <c r="B246" s="77" t="s">
        <v>7</v>
      </c>
      <c r="C246" s="77" t="s">
        <v>43</v>
      </c>
      <c r="D246" s="18">
        <v>6000</v>
      </c>
      <c r="E246" s="18">
        <f t="shared" si="36"/>
        <v>6000</v>
      </c>
      <c r="F246" s="20">
        <f t="shared" si="37"/>
        <v>6000</v>
      </c>
      <c r="G246" s="28">
        <v>0</v>
      </c>
      <c r="H246" s="19">
        <v>0</v>
      </c>
      <c r="I246" s="19">
        <v>0</v>
      </c>
      <c r="J246" s="22">
        <v>0</v>
      </c>
      <c r="K246" s="15"/>
      <c r="N246" s="15"/>
    </row>
    <row r="247" spans="1:14" ht="25.5" x14ac:dyDescent="0.2">
      <c r="A247" s="76" t="s">
        <v>223</v>
      </c>
      <c r="B247" s="77" t="s">
        <v>7</v>
      </c>
      <c r="C247" s="77" t="s">
        <v>43</v>
      </c>
      <c r="D247" s="18">
        <v>23000</v>
      </c>
      <c r="E247" s="18">
        <f t="shared" si="36"/>
        <v>23000</v>
      </c>
      <c r="F247" s="20">
        <f t="shared" si="37"/>
        <v>23000</v>
      </c>
      <c r="G247" s="28">
        <v>0</v>
      </c>
      <c r="H247" s="19">
        <v>0</v>
      </c>
      <c r="I247" s="19">
        <v>0</v>
      </c>
      <c r="J247" s="22">
        <v>0</v>
      </c>
      <c r="K247" s="15"/>
      <c r="N247" s="15"/>
    </row>
    <row r="248" spans="1:14" ht="15.75" customHeight="1" x14ac:dyDescent="0.2">
      <c r="A248" s="76" t="s">
        <v>234</v>
      </c>
      <c r="B248" s="77" t="s">
        <v>7</v>
      </c>
      <c r="C248" s="77" t="s">
        <v>43</v>
      </c>
      <c r="D248" s="18">
        <v>4060000</v>
      </c>
      <c r="E248" s="18">
        <f t="shared" si="36"/>
        <v>4060000</v>
      </c>
      <c r="F248" s="20">
        <f t="shared" si="37"/>
        <v>4060000</v>
      </c>
      <c r="G248" s="28">
        <v>0</v>
      </c>
      <c r="H248" s="19">
        <v>0</v>
      </c>
      <c r="I248" s="19">
        <v>0</v>
      </c>
      <c r="J248" s="22">
        <v>0</v>
      </c>
      <c r="K248" s="15"/>
      <c r="N248" s="15">
        <f t="shared" si="28"/>
        <v>0</v>
      </c>
    </row>
    <row r="249" spans="1:14" ht="27.75" customHeight="1" x14ac:dyDescent="0.2">
      <c r="A249" s="76" t="s">
        <v>235</v>
      </c>
      <c r="B249" s="77" t="s">
        <v>7</v>
      </c>
      <c r="C249" s="77" t="s">
        <v>43</v>
      </c>
      <c r="D249" s="18">
        <v>28000</v>
      </c>
      <c r="E249" s="18">
        <f t="shared" si="36"/>
        <v>28000</v>
      </c>
      <c r="F249" s="20">
        <f t="shared" si="37"/>
        <v>28000</v>
      </c>
      <c r="G249" s="28">
        <v>0</v>
      </c>
      <c r="H249" s="19">
        <v>0</v>
      </c>
      <c r="I249" s="19">
        <v>0</v>
      </c>
      <c r="J249" s="22">
        <v>0</v>
      </c>
      <c r="K249" s="15"/>
      <c r="N249" s="15"/>
    </row>
    <row r="250" spans="1:14" ht="39" x14ac:dyDescent="0.25">
      <c r="A250" s="48" t="s">
        <v>287</v>
      </c>
      <c r="B250" s="49" t="s">
        <v>7</v>
      </c>
      <c r="C250" s="77" t="s">
        <v>43</v>
      </c>
      <c r="D250" s="3">
        <v>228000</v>
      </c>
      <c r="E250" s="59">
        <f t="shared" si="36"/>
        <v>228000</v>
      </c>
      <c r="F250" s="68">
        <f t="shared" si="37"/>
        <v>228000</v>
      </c>
      <c r="G250" s="21">
        <v>0</v>
      </c>
      <c r="H250" s="19">
        <v>0</v>
      </c>
      <c r="I250" s="19">
        <v>0</v>
      </c>
      <c r="J250" s="22">
        <v>0</v>
      </c>
      <c r="K250" s="15"/>
      <c r="N250" s="15"/>
    </row>
    <row r="251" spans="1:14" ht="26.25" x14ac:dyDescent="0.25">
      <c r="A251" s="48" t="s">
        <v>288</v>
      </c>
      <c r="B251" s="49" t="s">
        <v>7</v>
      </c>
      <c r="C251" s="77" t="s">
        <v>43</v>
      </c>
      <c r="D251" s="3">
        <v>228000</v>
      </c>
      <c r="E251" s="59">
        <f t="shared" si="36"/>
        <v>228000</v>
      </c>
      <c r="F251" s="68">
        <f t="shared" si="37"/>
        <v>228000</v>
      </c>
      <c r="G251" s="21">
        <v>0</v>
      </c>
      <c r="H251" s="19">
        <v>0</v>
      </c>
      <c r="I251" s="19">
        <v>0</v>
      </c>
      <c r="J251" s="22">
        <v>0</v>
      </c>
      <c r="K251" s="15"/>
      <c r="N251" s="15"/>
    </row>
    <row r="252" spans="1:14" ht="64.5" x14ac:dyDescent="0.25">
      <c r="A252" s="48" t="s">
        <v>290</v>
      </c>
      <c r="B252" s="49" t="s">
        <v>7</v>
      </c>
      <c r="C252" s="77" t="s">
        <v>43</v>
      </c>
      <c r="D252" s="3">
        <v>225000</v>
      </c>
      <c r="E252" s="59">
        <f t="shared" si="36"/>
        <v>225000</v>
      </c>
      <c r="F252" s="68">
        <f t="shared" si="37"/>
        <v>225000</v>
      </c>
      <c r="G252" s="21">
        <v>0</v>
      </c>
      <c r="H252" s="19">
        <v>0</v>
      </c>
      <c r="I252" s="19">
        <v>0</v>
      </c>
      <c r="J252" s="22">
        <v>0</v>
      </c>
      <c r="K252" s="15"/>
      <c r="N252" s="15"/>
    </row>
    <row r="253" spans="1:14" ht="39" x14ac:dyDescent="0.25">
      <c r="A253" s="48" t="s">
        <v>291</v>
      </c>
      <c r="B253" s="49" t="s">
        <v>7</v>
      </c>
      <c r="C253" s="77" t="s">
        <v>43</v>
      </c>
      <c r="D253" s="3">
        <v>100000</v>
      </c>
      <c r="E253" s="59">
        <f>D253</f>
        <v>100000</v>
      </c>
      <c r="F253" s="68">
        <f t="shared" si="37"/>
        <v>100000</v>
      </c>
      <c r="G253" s="21">
        <v>0</v>
      </c>
      <c r="H253" s="19">
        <v>0</v>
      </c>
      <c r="I253" s="19">
        <v>0</v>
      </c>
      <c r="J253" s="22">
        <v>0</v>
      </c>
      <c r="K253" s="15"/>
      <c r="N253" s="15"/>
    </row>
    <row r="254" spans="1:14" ht="14.25" x14ac:dyDescent="0.2">
      <c r="A254" s="76" t="s">
        <v>47</v>
      </c>
      <c r="B254" s="77" t="s">
        <v>7</v>
      </c>
      <c r="C254" s="77" t="s">
        <v>43</v>
      </c>
      <c r="D254" s="19">
        <v>0</v>
      </c>
      <c r="E254" s="18">
        <f t="shared" si="36"/>
        <v>0</v>
      </c>
      <c r="F254" s="20">
        <f t="shared" si="37"/>
        <v>35700</v>
      </c>
      <c r="G254" s="28">
        <v>35700</v>
      </c>
      <c r="H254" s="19">
        <v>0</v>
      </c>
      <c r="I254" s="19">
        <v>0</v>
      </c>
      <c r="J254" s="22">
        <v>0</v>
      </c>
      <c r="K254" s="15">
        <f t="shared" si="35"/>
        <v>0</v>
      </c>
      <c r="N254" s="15">
        <f t="shared" si="28"/>
        <v>0</v>
      </c>
    </row>
    <row r="255" spans="1:14" ht="14.25" x14ac:dyDescent="0.2">
      <c r="A255" s="76" t="s">
        <v>48</v>
      </c>
      <c r="B255" s="77" t="s">
        <v>7</v>
      </c>
      <c r="C255" s="77" t="s">
        <v>43</v>
      </c>
      <c r="D255" s="19">
        <v>0</v>
      </c>
      <c r="E255" s="18">
        <f t="shared" si="36"/>
        <v>0</v>
      </c>
      <c r="F255" s="20">
        <f t="shared" si="37"/>
        <v>35700</v>
      </c>
      <c r="G255" s="28">
        <v>35700</v>
      </c>
      <c r="H255" s="19">
        <v>0</v>
      </c>
      <c r="I255" s="19">
        <v>0</v>
      </c>
      <c r="J255" s="22">
        <v>0</v>
      </c>
      <c r="K255" s="15">
        <f t="shared" si="35"/>
        <v>0</v>
      </c>
      <c r="N255" s="15">
        <f t="shared" si="28"/>
        <v>0</v>
      </c>
    </row>
    <row r="256" spans="1:14" ht="14.25" x14ac:dyDescent="0.2">
      <c r="A256" s="76" t="s">
        <v>49</v>
      </c>
      <c r="B256" s="77" t="s">
        <v>7</v>
      </c>
      <c r="C256" s="77" t="s">
        <v>43</v>
      </c>
      <c r="D256" s="19">
        <v>0</v>
      </c>
      <c r="E256" s="18">
        <f t="shared" si="36"/>
        <v>0</v>
      </c>
      <c r="F256" s="20">
        <f t="shared" si="37"/>
        <v>35700</v>
      </c>
      <c r="G256" s="28">
        <v>35700</v>
      </c>
      <c r="H256" s="19">
        <v>0</v>
      </c>
      <c r="I256" s="19">
        <v>0</v>
      </c>
      <c r="J256" s="22">
        <v>0</v>
      </c>
      <c r="K256" s="15">
        <f t="shared" si="35"/>
        <v>0</v>
      </c>
      <c r="N256" s="15">
        <f t="shared" si="28"/>
        <v>0</v>
      </c>
    </row>
    <row r="257" spans="1:14" ht="14.25" x14ac:dyDescent="0.2">
      <c r="A257" s="76" t="s">
        <v>50</v>
      </c>
      <c r="B257" s="77" t="s">
        <v>7</v>
      </c>
      <c r="C257" s="77" t="s">
        <v>43</v>
      </c>
      <c r="D257" s="19">
        <v>0</v>
      </c>
      <c r="E257" s="18">
        <f t="shared" si="36"/>
        <v>0</v>
      </c>
      <c r="F257" s="20">
        <f t="shared" si="37"/>
        <v>35700</v>
      </c>
      <c r="G257" s="28">
        <v>35700</v>
      </c>
      <c r="H257" s="19">
        <v>0</v>
      </c>
      <c r="I257" s="19">
        <v>0</v>
      </c>
      <c r="J257" s="22">
        <v>0</v>
      </c>
      <c r="K257" s="15">
        <f t="shared" si="35"/>
        <v>0</v>
      </c>
      <c r="N257" s="15">
        <f t="shared" si="28"/>
        <v>0</v>
      </c>
    </row>
    <row r="258" spans="1:14" ht="14.25" x14ac:dyDescent="0.2">
      <c r="A258" s="76" t="s">
        <v>51</v>
      </c>
      <c r="B258" s="77" t="s">
        <v>7</v>
      </c>
      <c r="C258" s="77" t="s">
        <v>43</v>
      </c>
      <c r="D258" s="19">
        <v>0</v>
      </c>
      <c r="E258" s="18">
        <f t="shared" si="36"/>
        <v>0</v>
      </c>
      <c r="F258" s="20">
        <f t="shared" si="37"/>
        <v>35700</v>
      </c>
      <c r="G258" s="28">
        <v>35700</v>
      </c>
      <c r="H258" s="19">
        <v>0</v>
      </c>
      <c r="I258" s="19">
        <v>0</v>
      </c>
      <c r="J258" s="22">
        <v>0</v>
      </c>
      <c r="K258" s="15">
        <f t="shared" si="35"/>
        <v>0</v>
      </c>
      <c r="N258" s="15">
        <f t="shared" si="28"/>
        <v>0</v>
      </c>
    </row>
    <row r="259" spans="1:14" ht="14.25" x14ac:dyDescent="0.2">
      <c r="A259" s="76" t="s">
        <v>302</v>
      </c>
      <c r="B259" s="77" t="s">
        <v>7</v>
      </c>
      <c r="C259" s="77" t="s">
        <v>43</v>
      </c>
      <c r="D259" s="19">
        <v>0</v>
      </c>
      <c r="E259" s="18">
        <f t="shared" si="36"/>
        <v>0</v>
      </c>
      <c r="F259" s="20">
        <f t="shared" si="37"/>
        <v>160000</v>
      </c>
      <c r="G259" s="21">
        <v>160000</v>
      </c>
      <c r="H259" s="19">
        <v>0</v>
      </c>
      <c r="I259" s="19">
        <v>0</v>
      </c>
      <c r="J259" s="22">
        <v>0</v>
      </c>
      <c r="K259" s="15">
        <f t="shared" si="35"/>
        <v>0</v>
      </c>
      <c r="N259" s="15"/>
    </row>
    <row r="260" spans="1:14" ht="14.25" x14ac:dyDescent="0.2">
      <c r="A260" s="76" t="s">
        <v>303</v>
      </c>
      <c r="B260" s="77" t="s">
        <v>7</v>
      </c>
      <c r="C260" s="77" t="s">
        <v>43</v>
      </c>
      <c r="D260" s="19">
        <v>50000</v>
      </c>
      <c r="E260" s="18">
        <f t="shared" si="36"/>
        <v>50000</v>
      </c>
      <c r="F260" s="20">
        <f t="shared" si="37"/>
        <v>50000</v>
      </c>
      <c r="G260" s="21">
        <v>0</v>
      </c>
      <c r="H260" s="19">
        <v>0</v>
      </c>
      <c r="I260" s="19">
        <v>0</v>
      </c>
      <c r="J260" s="22">
        <v>0</v>
      </c>
      <c r="K260" s="15">
        <f t="shared" si="35"/>
        <v>0</v>
      </c>
      <c r="N260" s="15"/>
    </row>
    <row r="261" spans="1:14" ht="15" customHeight="1" x14ac:dyDescent="0.2">
      <c r="A261" s="76" t="s">
        <v>312</v>
      </c>
      <c r="B261" s="77" t="s">
        <v>7</v>
      </c>
      <c r="C261" s="77" t="s">
        <v>43</v>
      </c>
      <c r="D261" s="18">
        <v>158000</v>
      </c>
      <c r="E261" s="18">
        <f t="shared" si="36"/>
        <v>158000</v>
      </c>
      <c r="F261" s="20">
        <f t="shared" si="37"/>
        <v>158000</v>
      </c>
      <c r="G261" s="28">
        <v>0</v>
      </c>
      <c r="H261" s="19">
        <v>0</v>
      </c>
      <c r="I261" s="19">
        <v>0</v>
      </c>
      <c r="J261" s="22">
        <v>0</v>
      </c>
      <c r="K261" s="15">
        <f t="shared" si="35"/>
        <v>0</v>
      </c>
      <c r="N261" s="15"/>
    </row>
    <row r="262" spans="1:14" ht="15.75" customHeight="1" x14ac:dyDescent="0.2">
      <c r="A262" s="76" t="s">
        <v>313</v>
      </c>
      <c r="B262" s="77" t="s">
        <v>7</v>
      </c>
      <c r="C262" s="77" t="s">
        <v>43</v>
      </c>
      <c r="D262" s="18">
        <v>60000</v>
      </c>
      <c r="E262" s="18">
        <f t="shared" si="36"/>
        <v>60000</v>
      </c>
      <c r="F262" s="20">
        <f t="shared" si="37"/>
        <v>60000</v>
      </c>
      <c r="G262" s="28">
        <v>0</v>
      </c>
      <c r="H262" s="19">
        <v>0</v>
      </c>
      <c r="I262" s="19">
        <v>0</v>
      </c>
      <c r="J262" s="22">
        <v>0</v>
      </c>
      <c r="K262" s="15">
        <f t="shared" si="35"/>
        <v>0</v>
      </c>
      <c r="N262" s="15"/>
    </row>
    <row r="263" spans="1:14" ht="19.5" customHeight="1" x14ac:dyDescent="0.2">
      <c r="A263" s="78" t="s">
        <v>263</v>
      </c>
      <c r="B263" s="77" t="s">
        <v>7</v>
      </c>
      <c r="C263" s="77" t="s">
        <v>43</v>
      </c>
      <c r="D263" s="18">
        <v>1000</v>
      </c>
      <c r="E263" s="18">
        <f t="shared" si="36"/>
        <v>1000</v>
      </c>
      <c r="F263" s="20">
        <f t="shared" si="37"/>
        <v>160000</v>
      </c>
      <c r="G263" s="28">
        <v>159000</v>
      </c>
      <c r="H263" s="19">
        <v>0</v>
      </c>
      <c r="I263" s="19">
        <v>0</v>
      </c>
      <c r="J263" s="22">
        <v>0</v>
      </c>
      <c r="K263" s="15"/>
      <c r="N263" s="15"/>
    </row>
    <row r="264" spans="1:14" ht="15.75" customHeight="1" x14ac:dyDescent="0.2">
      <c r="A264" s="78" t="s">
        <v>406</v>
      </c>
      <c r="B264" s="77" t="s">
        <v>7</v>
      </c>
      <c r="C264" s="77" t="s">
        <v>43</v>
      </c>
      <c r="D264" s="18">
        <v>170000</v>
      </c>
      <c r="E264" s="18">
        <f t="shared" si="36"/>
        <v>170000</v>
      </c>
      <c r="F264" s="20">
        <f t="shared" si="37"/>
        <v>170000</v>
      </c>
      <c r="G264" s="28">
        <v>0</v>
      </c>
      <c r="H264" s="19">
        <v>0</v>
      </c>
      <c r="I264" s="19">
        <v>0</v>
      </c>
      <c r="J264" s="22">
        <v>0</v>
      </c>
      <c r="K264" s="15"/>
      <c r="N264" s="15"/>
    </row>
    <row r="265" spans="1:14" ht="42.75" customHeight="1" x14ac:dyDescent="0.2">
      <c r="A265" s="79" t="s">
        <v>262</v>
      </c>
      <c r="B265" s="77" t="s">
        <v>7</v>
      </c>
      <c r="C265" s="77" t="s">
        <v>43</v>
      </c>
      <c r="D265" s="18">
        <v>157000</v>
      </c>
      <c r="E265" s="18">
        <f t="shared" si="36"/>
        <v>157000</v>
      </c>
      <c r="F265" s="20">
        <f t="shared" si="37"/>
        <v>157000</v>
      </c>
      <c r="G265" s="28">
        <v>0</v>
      </c>
      <c r="H265" s="19">
        <v>0</v>
      </c>
      <c r="I265" s="19">
        <v>0</v>
      </c>
      <c r="J265" s="22">
        <v>0</v>
      </c>
      <c r="K265" s="15"/>
      <c r="N265" s="15"/>
    </row>
    <row r="266" spans="1:14" ht="25.5" x14ac:dyDescent="0.2">
      <c r="A266" s="79" t="s">
        <v>300</v>
      </c>
      <c r="B266" s="77" t="s">
        <v>7</v>
      </c>
      <c r="C266" s="77" t="s">
        <v>43</v>
      </c>
      <c r="D266" s="18">
        <v>149000</v>
      </c>
      <c r="E266" s="18">
        <f t="shared" si="36"/>
        <v>149000</v>
      </c>
      <c r="F266" s="20">
        <f t="shared" si="37"/>
        <v>149000</v>
      </c>
      <c r="G266" s="28">
        <v>0</v>
      </c>
      <c r="H266" s="19">
        <v>0</v>
      </c>
      <c r="I266" s="19">
        <v>0</v>
      </c>
      <c r="J266" s="22">
        <v>0</v>
      </c>
      <c r="K266" s="15"/>
      <c r="N266" s="15"/>
    </row>
    <row r="267" spans="1:14" ht="14.25" x14ac:dyDescent="0.2">
      <c r="A267" s="79" t="s">
        <v>428</v>
      </c>
      <c r="B267" s="77" t="s">
        <v>7</v>
      </c>
      <c r="C267" s="77" t="s">
        <v>43</v>
      </c>
      <c r="D267" s="18">
        <v>149000</v>
      </c>
      <c r="E267" s="18">
        <f t="shared" si="36"/>
        <v>149000</v>
      </c>
      <c r="F267" s="20">
        <f t="shared" si="37"/>
        <v>149000</v>
      </c>
      <c r="G267" s="28">
        <v>0</v>
      </c>
      <c r="H267" s="19">
        <v>0</v>
      </c>
      <c r="I267" s="19">
        <v>0</v>
      </c>
      <c r="J267" s="22">
        <v>0</v>
      </c>
      <c r="K267" s="15"/>
      <c r="N267" s="15"/>
    </row>
    <row r="268" spans="1:14" ht="14.25" x14ac:dyDescent="0.2">
      <c r="A268" s="79" t="s">
        <v>429</v>
      </c>
      <c r="B268" s="77" t="s">
        <v>7</v>
      </c>
      <c r="C268" s="77" t="s">
        <v>43</v>
      </c>
      <c r="D268" s="18">
        <v>149000</v>
      </c>
      <c r="E268" s="18">
        <f t="shared" si="36"/>
        <v>149000</v>
      </c>
      <c r="F268" s="20">
        <f t="shared" si="37"/>
        <v>149000</v>
      </c>
      <c r="G268" s="28">
        <v>0</v>
      </c>
      <c r="H268" s="19">
        <v>0</v>
      </c>
      <c r="I268" s="19">
        <v>0</v>
      </c>
      <c r="J268" s="22">
        <v>0</v>
      </c>
      <c r="K268" s="15"/>
      <c r="N268" s="15"/>
    </row>
    <row r="269" spans="1:14" ht="14.25" x14ac:dyDescent="0.2">
      <c r="A269" s="79" t="s">
        <v>430</v>
      </c>
      <c r="B269" s="77" t="s">
        <v>7</v>
      </c>
      <c r="C269" s="77" t="s">
        <v>43</v>
      </c>
      <c r="D269" s="18">
        <v>149000</v>
      </c>
      <c r="E269" s="18">
        <f t="shared" si="36"/>
        <v>149000</v>
      </c>
      <c r="F269" s="20">
        <f t="shared" si="37"/>
        <v>149000</v>
      </c>
      <c r="G269" s="28">
        <v>0</v>
      </c>
      <c r="H269" s="19">
        <v>0</v>
      </c>
      <c r="I269" s="19">
        <v>0</v>
      </c>
      <c r="J269" s="22">
        <v>0</v>
      </c>
      <c r="K269" s="15"/>
      <c r="N269" s="15"/>
    </row>
    <row r="270" spans="1:14" ht="14.25" x14ac:dyDescent="0.2">
      <c r="A270" s="79" t="s">
        <v>431</v>
      </c>
      <c r="B270" s="77" t="s">
        <v>7</v>
      </c>
      <c r="C270" s="77" t="s">
        <v>43</v>
      </c>
      <c r="D270" s="18">
        <v>149000</v>
      </c>
      <c r="E270" s="18">
        <f t="shared" si="36"/>
        <v>149000</v>
      </c>
      <c r="F270" s="20">
        <f t="shared" si="37"/>
        <v>149000</v>
      </c>
      <c r="G270" s="28">
        <v>0</v>
      </c>
      <c r="H270" s="19">
        <v>0</v>
      </c>
      <c r="I270" s="19">
        <v>0</v>
      </c>
      <c r="J270" s="22">
        <v>0</v>
      </c>
      <c r="K270" s="15"/>
      <c r="N270" s="15"/>
    </row>
    <row r="271" spans="1:14" ht="14.25" x14ac:dyDescent="0.2">
      <c r="A271" s="264" t="s">
        <v>304</v>
      </c>
      <c r="B271" s="265" t="s">
        <v>7</v>
      </c>
      <c r="C271" s="265" t="s">
        <v>43</v>
      </c>
      <c r="D271" s="266">
        <v>160000</v>
      </c>
      <c r="E271" s="266">
        <f t="shared" si="36"/>
        <v>160000</v>
      </c>
      <c r="F271" s="267">
        <f t="shared" si="37"/>
        <v>160000</v>
      </c>
      <c r="G271" s="268">
        <v>0</v>
      </c>
      <c r="H271" s="269">
        <v>0</v>
      </c>
      <c r="I271" s="269">
        <v>0</v>
      </c>
      <c r="J271" s="270">
        <v>0</v>
      </c>
      <c r="K271" s="15"/>
      <c r="N271" s="15"/>
    </row>
    <row r="272" spans="1:14" ht="14.25" x14ac:dyDescent="0.2">
      <c r="A272" s="264" t="s">
        <v>445</v>
      </c>
      <c r="B272" s="265" t="s">
        <v>7</v>
      </c>
      <c r="C272" s="265" t="s">
        <v>43</v>
      </c>
      <c r="D272" s="266">
        <v>100000</v>
      </c>
      <c r="E272" s="266">
        <f t="shared" si="36"/>
        <v>100000</v>
      </c>
      <c r="F272" s="267">
        <f t="shared" si="37"/>
        <v>100000</v>
      </c>
      <c r="G272" s="268">
        <v>0</v>
      </c>
      <c r="H272" s="269">
        <v>0</v>
      </c>
      <c r="I272" s="269">
        <v>0</v>
      </c>
      <c r="J272" s="270">
        <v>0</v>
      </c>
      <c r="K272" s="15"/>
      <c r="N272" s="15"/>
    </row>
    <row r="273" spans="1:14" ht="14.25" x14ac:dyDescent="0.2">
      <c r="A273" s="79" t="s">
        <v>371</v>
      </c>
      <c r="B273" s="77" t="s">
        <v>7</v>
      </c>
      <c r="C273" s="77" t="s">
        <v>43</v>
      </c>
      <c r="D273" s="18">
        <v>0</v>
      </c>
      <c r="E273" s="18">
        <f t="shared" si="36"/>
        <v>0</v>
      </c>
      <c r="F273" s="20">
        <f t="shared" si="37"/>
        <v>33000000</v>
      </c>
      <c r="G273" s="28">
        <v>20000000</v>
      </c>
      <c r="H273" s="19">
        <v>13000000</v>
      </c>
      <c r="I273" s="19">
        <v>0</v>
      </c>
      <c r="J273" s="22">
        <v>0</v>
      </c>
      <c r="K273" s="15"/>
      <c r="N273" s="15"/>
    </row>
    <row r="274" spans="1:14" ht="25.5" x14ac:dyDescent="0.2">
      <c r="A274" s="79" t="s">
        <v>373</v>
      </c>
      <c r="B274" s="77" t="s">
        <v>7</v>
      </c>
      <c r="C274" s="77" t="s">
        <v>43</v>
      </c>
      <c r="D274" s="18">
        <v>0</v>
      </c>
      <c r="E274" s="18">
        <f t="shared" si="36"/>
        <v>0</v>
      </c>
      <c r="F274" s="20">
        <f t="shared" si="37"/>
        <v>124000</v>
      </c>
      <c r="G274" s="28">
        <v>50000</v>
      </c>
      <c r="H274" s="19">
        <v>74000</v>
      </c>
      <c r="I274" s="19">
        <v>0</v>
      </c>
      <c r="J274" s="22">
        <v>0</v>
      </c>
      <c r="K274" s="15"/>
      <c r="N274" s="15"/>
    </row>
    <row r="275" spans="1:14" ht="25.5" x14ac:dyDescent="0.2">
      <c r="A275" s="79" t="s">
        <v>374</v>
      </c>
      <c r="B275" s="77" t="s">
        <v>7</v>
      </c>
      <c r="C275" s="77" t="s">
        <v>43</v>
      </c>
      <c r="D275" s="18">
        <v>0</v>
      </c>
      <c r="E275" s="18">
        <f t="shared" si="36"/>
        <v>0</v>
      </c>
      <c r="F275" s="20">
        <f t="shared" si="37"/>
        <v>124000</v>
      </c>
      <c r="G275" s="28">
        <v>50000</v>
      </c>
      <c r="H275" s="19">
        <v>74000</v>
      </c>
      <c r="I275" s="19">
        <v>0</v>
      </c>
      <c r="J275" s="22">
        <v>0</v>
      </c>
      <c r="K275" s="15"/>
      <c r="N275" s="15"/>
    </row>
    <row r="276" spans="1:14" ht="14.25" x14ac:dyDescent="0.2">
      <c r="A276" s="79" t="s">
        <v>372</v>
      </c>
      <c r="B276" s="77" t="s">
        <v>7</v>
      </c>
      <c r="C276" s="77" t="s">
        <v>43</v>
      </c>
      <c r="D276" s="18">
        <v>1000</v>
      </c>
      <c r="E276" s="18">
        <f t="shared" si="36"/>
        <v>1000</v>
      </c>
      <c r="F276" s="20">
        <f t="shared" si="37"/>
        <v>257000</v>
      </c>
      <c r="G276" s="28">
        <v>256000</v>
      </c>
      <c r="H276" s="19">
        <v>0</v>
      </c>
      <c r="I276" s="19">
        <v>0</v>
      </c>
      <c r="J276" s="22">
        <v>0</v>
      </c>
      <c r="K276" s="15"/>
      <c r="N276" s="15"/>
    </row>
    <row r="277" spans="1:14" ht="14.25" x14ac:dyDescent="0.2">
      <c r="A277" s="76" t="s">
        <v>221</v>
      </c>
      <c r="B277" s="77" t="s">
        <v>7</v>
      </c>
      <c r="C277" s="77" t="s">
        <v>43</v>
      </c>
      <c r="D277" s="18">
        <v>52000</v>
      </c>
      <c r="E277" s="18">
        <f>D277</f>
        <v>52000</v>
      </c>
      <c r="F277" s="20">
        <f t="shared" si="37"/>
        <v>52000</v>
      </c>
      <c r="G277" s="28">
        <v>0</v>
      </c>
      <c r="H277" s="19">
        <v>0</v>
      </c>
      <c r="I277" s="19">
        <v>0</v>
      </c>
      <c r="J277" s="22">
        <v>0</v>
      </c>
      <c r="K277" s="15">
        <f>D277-E277</f>
        <v>0</v>
      </c>
      <c r="N277" s="15">
        <f>E277+G277-F277+H277+I277+J277</f>
        <v>0</v>
      </c>
    </row>
    <row r="278" spans="1:14" ht="25.5" x14ac:dyDescent="0.2">
      <c r="A278" s="76" t="s">
        <v>236</v>
      </c>
      <c r="B278" s="77" t="s">
        <v>7</v>
      </c>
      <c r="C278" s="77" t="s">
        <v>43</v>
      </c>
      <c r="D278" s="18">
        <v>177000</v>
      </c>
      <c r="E278" s="18">
        <f>D278</f>
        <v>177000</v>
      </c>
      <c r="F278" s="20">
        <f t="shared" si="37"/>
        <v>177000</v>
      </c>
      <c r="G278" s="28">
        <v>0</v>
      </c>
      <c r="H278" s="19">
        <v>0</v>
      </c>
      <c r="I278" s="19">
        <v>0</v>
      </c>
      <c r="J278" s="22">
        <v>0</v>
      </c>
      <c r="K278" s="15">
        <f>D278-E278</f>
        <v>0</v>
      </c>
      <c r="N278" s="15">
        <f>E278+G278-F278+H278+I278+J278</f>
        <v>0</v>
      </c>
    </row>
    <row r="279" spans="1:14" ht="25.5" x14ac:dyDescent="0.2">
      <c r="A279" s="76" t="s">
        <v>52</v>
      </c>
      <c r="B279" s="77" t="s">
        <v>7</v>
      </c>
      <c r="C279" s="77" t="s">
        <v>43</v>
      </c>
      <c r="D279" s="18">
        <v>59000</v>
      </c>
      <c r="E279" s="18">
        <f t="shared" si="36"/>
        <v>59000</v>
      </c>
      <c r="F279" s="20">
        <f t="shared" si="37"/>
        <v>59000</v>
      </c>
      <c r="G279" s="28">
        <v>0</v>
      </c>
      <c r="H279" s="19">
        <v>0</v>
      </c>
      <c r="I279" s="19">
        <v>0</v>
      </c>
      <c r="J279" s="22">
        <v>0</v>
      </c>
      <c r="K279" s="15">
        <f t="shared" si="35"/>
        <v>0</v>
      </c>
      <c r="N279" s="15">
        <f t="shared" si="28"/>
        <v>0</v>
      </c>
    </row>
    <row r="280" spans="1:14" ht="14.25" x14ac:dyDescent="0.2">
      <c r="A280" s="76" t="s">
        <v>53</v>
      </c>
      <c r="B280" s="77" t="s">
        <v>7</v>
      </c>
      <c r="C280" s="77" t="s">
        <v>43</v>
      </c>
      <c r="D280" s="18">
        <v>80000</v>
      </c>
      <c r="E280" s="18">
        <f t="shared" si="36"/>
        <v>80000</v>
      </c>
      <c r="F280" s="20">
        <f t="shared" si="37"/>
        <v>80000</v>
      </c>
      <c r="G280" s="28">
        <v>0</v>
      </c>
      <c r="H280" s="19">
        <v>0</v>
      </c>
      <c r="I280" s="19">
        <v>0</v>
      </c>
      <c r="J280" s="22">
        <v>0</v>
      </c>
      <c r="K280" s="15">
        <f t="shared" si="35"/>
        <v>0</v>
      </c>
      <c r="N280" s="15">
        <f t="shared" si="28"/>
        <v>0</v>
      </c>
    </row>
    <row r="281" spans="1:14" ht="25.5" x14ac:dyDescent="0.2">
      <c r="A281" s="76" t="s">
        <v>55</v>
      </c>
      <c r="B281" s="77" t="s">
        <v>7</v>
      </c>
      <c r="C281" s="77" t="s">
        <v>43</v>
      </c>
      <c r="D281" s="18">
        <v>55000</v>
      </c>
      <c r="E281" s="18">
        <f t="shared" si="36"/>
        <v>55000</v>
      </c>
      <c r="F281" s="20">
        <f t="shared" si="37"/>
        <v>162000</v>
      </c>
      <c r="G281" s="28">
        <v>107000</v>
      </c>
      <c r="H281" s="19">
        <v>0</v>
      </c>
      <c r="I281" s="19">
        <v>0</v>
      </c>
      <c r="J281" s="22">
        <v>0</v>
      </c>
      <c r="K281" s="15">
        <f t="shared" ref="K281:K301" si="38">D281-E281</f>
        <v>0</v>
      </c>
      <c r="N281" s="15">
        <f t="shared" ref="N281:N314" si="39">E281+G281-F281+H281+I281+J281</f>
        <v>0</v>
      </c>
    </row>
    <row r="282" spans="1:14" ht="27" customHeight="1" x14ac:dyDescent="0.2">
      <c r="A282" s="48" t="s">
        <v>56</v>
      </c>
      <c r="B282" s="77" t="s">
        <v>7</v>
      </c>
      <c r="C282" s="38" t="s">
        <v>43</v>
      </c>
      <c r="D282" s="18">
        <v>46500</v>
      </c>
      <c r="E282" s="18">
        <f t="shared" si="36"/>
        <v>46500</v>
      </c>
      <c r="F282" s="20">
        <f t="shared" si="37"/>
        <v>77500</v>
      </c>
      <c r="G282" s="28">
        <v>31000</v>
      </c>
      <c r="H282" s="19">
        <v>0</v>
      </c>
      <c r="I282" s="19">
        <v>0</v>
      </c>
      <c r="J282" s="22">
        <v>0</v>
      </c>
      <c r="K282" s="15">
        <f t="shared" si="38"/>
        <v>0</v>
      </c>
      <c r="N282" s="15">
        <f t="shared" si="39"/>
        <v>0</v>
      </c>
    </row>
    <row r="283" spans="1:14" ht="25.5" x14ac:dyDescent="0.2">
      <c r="A283" s="48" t="s">
        <v>57</v>
      </c>
      <c r="B283" s="77" t="s">
        <v>7</v>
      </c>
      <c r="C283" s="38" t="s">
        <v>43</v>
      </c>
      <c r="D283" s="18">
        <v>12000</v>
      </c>
      <c r="E283" s="18">
        <f t="shared" si="36"/>
        <v>12000</v>
      </c>
      <c r="F283" s="20">
        <f t="shared" si="37"/>
        <v>36000</v>
      </c>
      <c r="G283" s="28">
        <v>24000</v>
      </c>
      <c r="H283" s="19">
        <v>0</v>
      </c>
      <c r="I283" s="19">
        <v>0</v>
      </c>
      <c r="J283" s="22">
        <v>0</v>
      </c>
      <c r="K283" s="15">
        <f t="shared" si="38"/>
        <v>0</v>
      </c>
      <c r="N283" s="15">
        <f t="shared" si="39"/>
        <v>0</v>
      </c>
    </row>
    <row r="284" spans="1:14" ht="25.5" x14ac:dyDescent="0.2">
      <c r="A284" s="48" t="s">
        <v>230</v>
      </c>
      <c r="B284" s="77" t="s">
        <v>7</v>
      </c>
      <c r="C284" s="38" t="s">
        <v>43</v>
      </c>
      <c r="D284" s="18">
        <v>67500</v>
      </c>
      <c r="E284" s="18">
        <f t="shared" si="36"/>
        <v>67500</v>
      </c>
      <c r="F284" s="20">
        <f t="shared" si="37"/>
        <v>67500</v>
      </c>
      <c r="G284" s="28">
        <v>0</v>
      </c>
      <c r="H284" s="19">
        <v>0</v>
      </c>
      <c r="I284" s="19">
        <v>0</v>
      </c>
      <c r="J284" s="22">
        <v>0</v>
      </c>
      <c r="K284" s="15">
        <f t="shared" si="38"/>
        <v>0</v>
      </c>
      <c r="N284" s="15">
        <f t="shared" si="39"/>
        <v>0</v>
      </c>
    </row>
    <row r="285" spans="1:14" ht="27.75" customHeight="1" x14ac:dyDescent="0.2">
      <c r="A285" s="48" t="s">
        <v>58</v>
      </c>
      <c r="B285" s="77" t="s">
        <v>7</v>
      </c>
      <c r="C285" s="38" t="s">
        <v>43</v>
      </c>
      <c r="D285" s="18">
        <v>4311000</v>
      </c>
      <c r="E285" s="18">
        <f t="shared" ref="E285:E309" si="40">D285</f>
        <v>4311000</v>
      </c>
      <c r="F285" s="20">
        <f t="shared" ref="F285:F309" si="41">D285+G285+H285+I285+J285</f>
        <v>4373800</v>
      </c>
      <c r="G285" s="28">
        <v>15700</v>
      </c>
      <c r="H285" s="19">
        <v>15700</v>
      </c>
      <c r="I285" s="19">
        <v>15700</v>
      </c>
      <c r="J285" s="19">
        <v>15700</v>
      </c>
      <c r="K285" s="15">
        <f t="shared" si="38"/>
        <v>0</v>
      </c>
      <c r="N285" s="15">
        <f t="shared" si="39"/>
        <v>0</v>
      </c>
    </row>
    <row r="286" spans="1:14" ht="25.5" x14ac:dyDescent="0.2">
      <c r="A286" s="80" t="s">
        <v>59</v>
      </c>
      <c r="B286" s="77" t="s">
        <v>7</v>
      </c>
      <c r="C286" s="38" t="s">
        <v>43</v>
      </c>
      <c r="D286" s="18">
        <v>1160000</v>
      </c>
      <c r="E286" s="18">
        <f t="shared" si="40"/>
        <v>1160000</v>
      </c>
      <c r="F286" s="20">
        <f t="shared" si="41"/>
        <v>1160000</v>
      </c>
      <c r="G286" s="28">
        <v>0</v>
      </c>
      <c r="H286" s="19">
        <v>0</v>
      </c>
      <c r="I286" s="19">
        <v>0</v>
      </c>
      <c r="J286" s="22">
        <v>0</v>
      </c>
      <c r="K286" s="15">
        <f t="shared" si="38"/>
        <v>0</v>
      </c>
      <c r="N286" s="15"/>
    </row>
    <row r="287" spans="1:14" ht="25.5" x14ac:dyDescent="0.2">
      <c r="A287" s="78" t="s">
        <v>60</v>
      </c>
      <c r="B287" s="77" t="s">
        <v>7</v>
      </c>
      <c r="C287" s="38" t="s">
        <v>43</v>
      </c>
      <c r="D287" s="18">
        <v>956000</v>
      </c>
      <c r="E287" s="18">
        <f t="shared" si="40"/>
        <v>956000</v>
      </c>
      <c r="F287" s="20">
        <f t="shared" si="41"/>
        <v>956000</v>
      </c>
      <c r="G287" s="28">
        <v>0</v>
      </c>
      <c r="H287" s="19">
        <v>0</v>
      </c>
      <c r="I287" s="19">
        <v>0</v>
      </c>
      <c r="J287" s="22">
        <v>0</v>
      </c>
      <c r="K287" s="15">
        <f t="shared" si="38"/>
        <v>0</v>
      </c>
      <c r="N287" s="15"/>
    </row>
    <row r="288" spans="1:14" ht="25.5" x14ac:dyDescent="0.2">
      <c r="A288" s="80" t="s">
        <v>61</v>
      </c>
      <c r="B288" s="77" t="s">
        <v>7</v>
      </c>
      <c r="C288" s="38" t="s">
        <v>43</v>
      </c>
      <c r="D288" s="18">
        <v>802000</v>
      </c>
      <c r="E288" s="18">
        <f t="shared" si="40"/>
        <v>802000</v>
      </c>
      <c r="F288" s="20">
        <f t="shared" si="41"/>
        <v>802000</v>
      </c>
      <c r="G288" s="28">
        <v>0</v>
      </c>
      <c r="H288" s="19">
        <v>0</v>
      </c>
      <c r="I288" s="19">
        <v>0</v>
      </c>
      <c r="J288" s="22">
        <v>0</v>
      </c>
      <c r="K288" s="15">
        <f t="shared" si="38"/>
        <v>0</v>
      </c>
      <c r="N288" s="15"/>
    </row>
    <row r="289" spans="1:14" ht="25.5" x14ac:dyDescent="0.2">
      <c r="A289" s="271" t="s">
        <v>62</v>
      </c>
      <c r="B289" s="265" t="s">
        <v>7</v>
      </c>
      <c r="C289" s="272" t="s">
        <v>43</v>
      </c>
      <c r="D289" s="266">
        <v>300000</v>
      </c>
      <c r="E289" s="266">
        <f t="shared" si="40"/>
        <v>300000</v>
      </c>
      <c r="F289" s="267">
        <f t="shared" si="41"/>
        <v>300000</v>
      </c>
      <c r="G289" s="268">
        <v>0</v>
      </c>
      <c r="H289" s="269">
        <v>0</v>
      </c>
      <c r="I289" s="269">
        <v>0</v>
      </c>
      <c r="J289" s="270">
        <v>0</v>
      </c>
      <c r="K289" s="15">
        <f t="shared" si="38"/>
        <v>0</v>
      </c>
      <c r="N289" s="15"/>
    </row>
    <row r="290" spans="1:14" ht="25.5" x14ac:dyDescent="0.2">
      <c r="A290" s="81" t="s">
        <v>63</v>
      </c>
      <c r="B290" s="77" t="s">
        <v>7</v>
      </c>
      <c r="C290" s="38" t="s">
        <v>43</v>
      </c>
      <c r="D290" s="18">
        <v>911000</v>
      </c>
      <c r="E290" s="18">
        <f t="shared" si="40"/>
        <v>911000</v>
      </c>
      <c r="F290" s="20">
        <f t="shared" si="41"/>
        <v>911000</v>
      </c>
      <c r="G290" s="28">
        <v>0</v>
      </c>
      <c r="H290" s="19">
        <v>0</v>
      </c>
      <c r="I290" s="19">
        <v>0</v>
      </c>
      <c r="J290" s="22">
        <v>0</v>
      </c>
      <c r="K290" s="15">
        <f t="shared" si="38"/>
        <v>0</v>
      </c>
      <c r="N290" s="15"/>
    </row>
    <row r="291" spans="1:14" ht="25.5" x14ac:dyDescent="0.2">
      <c r="A291" s="78" t="s">
        <v>64</v>
      </c>
      <c r="B291" s="77" t="s">
        <v>7</v>
      </c>
      <c r="C291" s="38" t="s">
        <v>43</v>
      </c>
      <c r="D291" s="18">
        <v>1188000</v>
      </c>
      <c r="E291" s="18">
        <f t="shared" si="40"/>
        <v>1188000</v>
      </c>
      <c r="F291" s="20">
        <f t="shared" si="41"/>
        <v>1188000</v>
      </c>
      <c r="G291" s="28">
        <v>0</v>
      </c>
      <c r="H291" s="19">
        <v>0</v>
      </c>
      <c r="I291" s="19">
        <v>0</v>
      </c>
      <c r="J291" s="22">
        <v>0</v>
      </c>
      <c r="K291" s="15">
        <f t="shared" si="38"/>
        <v>0</v>
      </c>
      <c r="N291" s="15"/>
    </row>
    <row r="292" spans="1:14" ht="28.5" customHeight="1" x14ac:dyDescent="0.2">
      <c r="A292" s="81" t="s">
        <v>65</v>
      </c>
      <c r="B292" s="77" t="s">
        <v>7</v>
      </c>
      <c r="C292" s="38" t="s">
        <v>43</v>
      </c>
      <c r="D292" s="18">
        <v>1031000</v>
      </c>
      <c r="E292" s="18">
        <f t="shared" si="40"/>
        <v>1031000</v>
      </c>
      <c r="F292" s="20">
        <f t="shared" si="41"/>
        <v>1031000</v>
      </c>
      <c r="G292" s="28">
        <v>0</v>
      </c>
      <c r="H292" s="19">
        <v>0</v>
      </c>
      <c r="I292" s="19">
        <v>0</v>
      </c>
      <c r="J292" s="22">
        <v>0</v>
      </c>
      <c r="K292" s="15">
        <f t="shared" si="38"/>
        <v>0</v>
      </c>
      <c r="N292" s="15"/>
    </row>
    <row r="293" spans="1:14" ht="38.25" x14ac:dyDescent="0.2">
      <c r="A293" s="80" t="s">
        <v>66</v>
      </c>
      <c r="B293" s="77" t="s">
        <v>7</v>
      </c>
      <c r="C293" s="38" t="s">
        <v>43</v>
      </c>
      <c r="D293" s="18">
        <v>13700</v>
      </c>
      <c r="E293" s="18">
        <f t="shared" si="40"/>
        <v>13700</v>
      </c>
      <c r="F293" s="20">
        <f t="shared" si="41"/>
        <v>13700</v>
      </c>
      <c r="G293" s="28">
        <v>0</v>
      </c>
      <c r="H293" s="19">
        <v>0</v>
      </c>
      <c r="I293" s="19">
        <v>0</v>
      </c>
      <c r="J293" s="22">
        <v>0</v>
      </c>
      <c r="K293" s="15">
        <f t="shared" si="38"/>
        <v>0</v>
      </c>
      <c r="N293" s="15"/>
    </row>
    <row r="294" spans="1:14" ht="25.5" x14ac:dyDescent="0.2">
      <c r="A294" s="78" t="s">
        <v>67</v>
      </c>
      <c r="B294" s="77" t="s">
        <v>7</v>
      </c>
      <c r="C294" s="38" t="s">
        <v>43</v>
      </c>
      <c r="D294" s="18">
        <v>12900</v>
      </c>
      <c r="E294" s="18">
        <f t="shared" si="40"/>
        <v>12900</v>
      </c>
      <c r="F294" s="20">
        <f t="shared" si="41"/>
        <v>12900</v>
      </c>
      <c r="G294" s="28">
        <v>0</v>
      </c>
      <c r="H294" s="19">
        <v>0</v>
      </c>
      <c r="I294" s="19">
        <v>0</v>
      </c>
      <c r="J294" s="22">
        <v>0</v>
      </c>
      <c r="K294" s="15">
        <f t="shared" si="38"/>
        <v>0</v>
      </c>
      <c r="N294" s="15"/>
    </row>
    <row r="295" spans="1:14" ht="38.25" x14ac:dyDescent="0.2">
      <c r="A295" s="80" t="s">
        <v>68</v>
      </c>
      <c r="B295" s="77" t="s">
        <v>7</v>
      </c>
      <c r="C295" s="38" t="s">
        <v>43</v>
      </c>
      <c r="D295" s="18">
        <v>12400</v>
      </c>
      <c r="E295" s="18">
        <f t="shared" si="40"/>
        <v>12400</v>
      </c>
      <c r="F295" s="20">
        <f t="shared" si="41"/>
        <v>12400</v>
      </c>
      <c r="G295" s="28">
        <v>0</v>
      </c>
      <c r="H295" s="19">
        <v>0</v>
      </c>
      <c r="I295" s="19">
        <v>0</v>
      </c>
      <c r="J295" s="22">
        <v>0</v>
      </c>
      <c r="K295" s="15">
        <f t="shared" si="38"/>
        <v>0</v>
      </c>
      <c r="N295" s="15"/>
    </row>
    <row r="296" spans="1:14" ht="38.25" x14ac:dyDescent="0.2">
      <c r="A296" s="78" t="s">
        <v>69</v>
      </c>
      <c r="B296" s="77" t="s">
        <v>7</v>
      </c>
      <c r="C296" s="38" t="s">
        <v>43</v>
      </c>
      <c r="D296" s="18">
        <v>3400</v>
      </c>
      <c r="E296" s="18">
        <f t="shared" si="40"/>
        <v>3400</v>
      </c>
      <c r="F296" s="20">
        <f t="shared" si="41"/>
        <v>3400</v>
      </c>
      <c r="G296" s="28">
        <v>0</v>
      </c>
      <c r="H296" s="19">
        <v>0</v>
      </c>
      <c r="I296" s="19">
        <v>0</v>
      </c>
      <c r="J296" s="22">
        <v>0</v>
      </c>
      <c r="K296" s="15">
        <f t="shared" si="38"/>
        <v>0</v>
      </c>
      <c r="N296" s="15"/>
    </row>
    <row r="297" spans="1:14" ht="38.25" x14ac:dyDescent="0.2">
      <c r="A297" s="81" t="s">
        <v>70</v>
      </c>
      <c r="B297" s="77" t="s">
        <v>7</v>
      </c>
      <c r="C297" s="38" t="s">
        <v>43</v>
      </c>
      <c r="D297" s="18">
        <v>12300</v>
      </c>
      <c r="E297" s="18">
        <f t="shared" si="40"/>
        <v>12300</v>
      </c>
      <c r="F297" s="20">
        <f t="shared" si="41"/>
        <v>12300</v>
      </c>
      <c r="G297" s="28">
        <v>0</v>
      </c>
      <c r="H297" s="19">
        <v>0</v>
      </c>
      <c r="I297" s="19">
        <v>0</v>
      </c>
      <c r="J297" s="22">
        <v>0</v>
      </c>
      <c r="K297" s="15">
        <f t="shared" si="38"/>
        <v>0</v>
      </c>
      <c r="N297" s="15"/>
    </row>
    <row r="298" spans="1:14" ht="38.25" x14ac:dyDescent="0.2">
      <c r="A298" s="78" t="s">
        <v>71</v>
      </c>
      <c r="B298" s="77" t="s">
        <v>7</v>
      </c>
      <c r="C298" s="38" t="s">
        <v>43</v>
      </c>
      <c r="D298" s="18">
        <v>15300</v>
      </c>
      <c r="E298" s="18">
        <f t="shared" si="40"/>
        <v>15300</v>
      </c>
      <c r="F298" s="20">
        <f t="shared" si="41"/>
        <v>15300</v>
      </c>
      <c r="G298" s="28">
        <v>0</v>
      </c>
      <c r="H298" s="19">
        <v>0</v>
      </c>
      <c r="I298" s="19">
        <v>0</v>
      </c>
      <c r="J298" s="22">
        <v>0</v>
      </c>
      <c r="K298" s="15">
        <f t="shared" si="38"/>
        <v>0</v>
      </c>
      <c r="N298" s="15"/>
    </row>
    <row r="299" spans="1:14" ht="38.25" x14ac:dyDescent="0.2">
      <c r="A299" s="81" t="s">
        <v>72</v>
      </c>
      <c r="B299" s="77" t="s">
        <v>7</v>
      </c>
      <c r="C299" s="38" t="s">
        <v>43</v>
      </c>
      <c r="D299" s="18">
        <v>14500</v>
      </c>
      <c r="E299" s="18">
        <f t="shared" si="40"/>
        <v>14500</v>
      </c>
      <c r="F299" s="20">
        <f t="shared" si="41"/>
        <v>14500</v>
      </c>
      <c r="G299" s="28">
        <v>0</v>
      </c>
      <c r="H299" s="19">
        <v>0</v>
      </c>
      <c r="I299" s="19">
        <v>0</v>
      </c>
      <c r="J299" s="22">
        <v>0</v>
      </c>
      <c r="K299" s="15">
        <f t="shared" si="38"/>
        <v>0</v>
      </c>
      <c r="N299" s="15"/>
    </row>
    <row r="300" spans="1:14" ht="42.75" customHeight="1" x14ac:dyDescent="0.2">
      <c r="A300" s="80" t="s">
        <v>73</v>
      </c>
      <c r="B300" s="77" t="s">
        <v>7</v>
      </c>
      <c r="C300" s="38" t="s">
        <v>43</v>
      </c>
      <c r="D300" s="18">
        <v>5100</v>
      </c>
      <c r="E300" s="18">
        <f t="shared" si="40"/>
        <v>5100</v>
      </c>
      <c r="F300" s="20">
        <f t="shared" si="41"/>
        <v>5100</v>
      </c>
      <c r="G300" s="19">
        <v>0</v>
      </c>
      <c r="H300" s="19">
        <v>0</v>
      </c>
      <c r="I300" s="19">
        <v>0</v>
      </c>
      <c r="J300" s="22">
        <v>0</v>
      </c>
      <c r="K300" s="15">
        <f t="shared" si="38"/>
        <v>0</v>
      </c>
      <c r="N300" s="15"/>
    </row>
    <row r="301" spans="1:14" ht="38.25" x14ac:dyDescent="0.2">
      <c r="A301" s="78" t="s">
        <v>74</v>
      </c>
      <c r="B301" s="77" t="s">
        <v>7</v>
      </c>
      <c r="C301" s="38" t="s">
        <v>43</v>
      </c>
      <c r="D301" s="18">
        <v>5100</v>
      </c>
      <c r="E301" s="18">
        <f t="shared" si="40"/>
        <v>5100</v>
      </c>
      <c r="F301" s="20">
        <f t="shared" si="41"/>
        <v>5100</v>
      </c>
      <c r="G301" s="19">
        <v>0</v>
      </c>
      <c r="H301" s="19">
        <v>0</v>
      </c>
      <c r="I301" s="19">
        <v>0</v>
      </c>
      <c r="J301" s="22">
        <v>0</v>
      </c>
      <c r="K301" s="15">
        <f t="shared" si="38"/>
        <v>0</v>
      </c>
      <c r="N301" s="15"/>
    </row>
    <row r="302" spans="1:14" ht="38.25" x14ac:dyDescent="0.2">
      <c r="A302" s="80" t="s">
        <v>75</v>
      </c>
      <c r="B302" s="77" t="s">
        <v>7</v>
      </c>
      <c r="C302" s="38" t="s">
        <v>43</v>
      </c>
      <c r="D302" s="18">
        <v>4900</v>
      </c>
      <c r="E302" s="18">
        <f t="shared" si="40"/>
        <v>4900</v>
      </c>
      <c r="F302" s="20">
        <f t="shared" si="41"/>
        <v>4900</v>
      </c>
      <c r="G302" s="19">
        <v>0</v>
      </c>
      <c r="H302" s="19">
        <v>0</v>
      </c>
      <c r="I302" s="19">
        <v>0</v>
      </c>
      <c r="J302" s="22">
        <v>0</v>
      </c>
      <c r="K302" s="15">
        <f t="shared" ref="K302:K309" si="42">D302-E302</f>
        <v>0</v>
      </c>
      <c r="N302" s="15"/>
    </row>
    <row r="303" spans="1:14" ht="42" customHeight="1" x14ac:dyDescent="0.2">
      <c r="A303" s="78" t="s">
        <v>76</v>
      </c>
      <c r="B303" s="77" t="s">
        <v>7</v>
      </c>
      <c r="C303" s="38" t="s">
        <v>43</v>
      </c>
      <c r="D303" s="18">
        <v>5200</v>
      </c>
      <c r="E303" s="18">
        <f t="shared" si="40"/>
        <v>5200</v>
      </c>
      <c r="F303" s="20">
        <f t="shared" si="41"/>
        <v>5200</v>
      </c>
      <c r="G303" s="19">
        <v>0</v>
      </c>
      <c r="H303" s="19">
        <v>0</v>
      </c>
      <c r="I303" s="19">
        <v>0</v>
      </c>
      <c r="J303" s="22">
        <v>0</v>
      </c>
      <c r="K303" s="15">
        <f t="shared" si="42"/>
        <v>0</v>
      </c>
      <c r="N303" s="15"/>
    </row>
    <row r="304" spans="1:14" ht="38.25" x14ac:dyDescent="0.2">
      <c r="A304" s="81" t="s">
        <v>77</v>
      </c>
      <c r="B304" s="77" t="s">
        <v>7</v>
      </c>
      <c r="C304" s="38" t="s">
        <v>43</v>
      </c>
      <c r="D304" s="18">
        <v>4800</v>
      </c>
      <c r="E304" s="18">
        <f t="shared" si="40"/>
        <v>4800</v>
      </c>
      <c r="F304" s="20">
        <f t="shared" si="41"/>
        <v>4800</v>
      </c>
      <c r="G304" s="19">
        <v>0</v>
      </c>
      <c r="H304" s="19">
        <v>0</v>
      </c>
      <c r="I304" s="19">
        <v>0</v>
      </c>
      <c r="J304" s="22">
        <v>0</v>
      </c>
      <c r="K304" s="15">
        <f t="shared" si="42"/>
        <v>0</v>
      </c>
      <c r="N304" s="15"/>
    </row>
    <row r="305" spans="1:18" ht="38.25" x14ac:dyDescent="0.2">
      <c r="A305" s="78" t="s">
        <v>78</v>
      </c>
      <c r="B305" s="77" t="s">
        <v>7</v>
      </c>
      <c r="C305" s="38" t="s">
        <v>43</v>
      </c>
      <c r="D305" s="18">
        <v>4900</v>
      </c>
      <c r="E305" s="18">
        <f t="shared" si="40"/>
        <v>4900</v>
      </c>
      <c r="F305" s="20">
        <f t="shared" si="41"/>
        <v>4900</v>
      </c>
      <c r="G305" s="19">
        <v>0</v>
      </c>
      <c r="H305" s="19">
        <v>0</v>
      </c>
      <c r="I305" s="19">
        <v>0</v>
      </c>
      <c r="J305" s="22">
        <v>0</v>
      </c>
      <c r="K305" s="15">
        <f t="shared" si="42"/>
        <v>0</v>
      </c>
      <c r="N305" s="15"/>
    </row>
    <row r="306" spans="1:18" ht="38.25" x14ac:dyDescent="0.2">
      <c r="A306" s="82" t="s">
        <v>79</v>
      </c>
      <c r="B306" s="83" t="s">
        <v>7</v>
      </c>
      <c r="C306" s="84" t="s">
        <v>43</v>
      </c>
      <c r="D306" s="18">
        <v>5000</v>
      </c>
      <c r="E306" s="18">
        <f t="shared" si="40"/>
        <v>5000</v>
      </c>
      <c r="F306" s="20">
        <f t="shared" si="41"/>
        <v>5000</v>
      </c>
      <c r="G306" s="19">
        <v>0</v>
      </c>
      <c r="H306" s="72">
        <v>0</v>
      </c>
      <c r="I306" s="72">
        <v>0</v>
      </c>
      <c r="J306" s="73">
        <v>0</v>
      </c>
      <c r="K306" s="15"/>
      <c r="N306" s="15"/>
    </row>
    <row r="307" spans="1:18" ht="25.5" x14ac:dyDescent="0.2">
      <c r="A307" s="285" t="s">
        <v>54</v>
      </c>
      <c r="B307" s="286" t="s">
        <v>7</v>
      </c>
      <c r="C307" s="287" t="s">
        <v>43</v>
      </c>
      <c r="D307" s="266">
        <v>2960</v>
      </c>
      <c r="E307" s="266">
        <f t="shared" si="40"/>
        <v>2960</v>
      </c>
      <c r="F307" s="267">
        <f t="shared" si="41"/>
        <v>2960</v>
      </c>
      <c r="G307" s="269">
        <v>0</v>
      </c>
      <c r="H307" s="288">
        <v>0</v>
      </c>
      <c r="I307" s="288">
        <v>0</v>
      </c>
      <c r="J307" s="289">
        <v>0</v>
      </c>
      <c r="K307" s="15"/>
      <c r="N307" s="15"/>
    </row>
    <row r="308" spans="1:18" ht="14.25" x14ac:dyDescent="0.2">
      <c r="A308" s="82" t="s">
        <v>269</v>
      </c>
      <c r="B308" s="83" t="s">
        <v>7</v>
      </c>
      <c r="C308" s="84" t="s">
        <v>43</v>
      </c>
      <c r="D308" s="18">
        <v>3000000</v>
      </c>
      <c r="E308" s="18">
        <f t="shared" si="40"/>
        <v>3000000</v>
      </c>
      <c r="F308" s="20">
        <f t="shared" si="41"/>
        <v>3000000</v>
      </c>
      <c r="G308" s="19">
        <v>0</v>
      </c>
      <c r="H308" s="72">
        <v>0</v>
      </c>
      <c r="I308" s="72">
        <v>0</v>
      </c>
      <c r="J308" s="73">
        <v>0</v>
      </c>
      <c r="K308" s="15"/>
      <c r="N308" s="15"/>
    </row>
    <row r="309" spans="1:18" ht="15" thickBot="1" x14ac:dyDescent="0.25">
      <c r="A309" s="82" t="s">
        <v>264</v>
      </c>
      <c r="B309" s="83" t="s">
        <v>7</v>
      </c>
      <c r="C309" s="84" t="s">
        <v>43</v>
      </c>
      <c r="D309" s="23">
        <v>6000000</v>
      </c>
      <c r="E309" s="23">
        <f t="shared" si="40"/>
        <v>6000000</v>
      </c>
      <c r="F309" s="251">
        <f t="shared" si="41"/>
        <v>6000000</v>
      </c>
      <c r="G309" s="72">
        <v>0</v>
      </c>
      <c r="H309" s="72">
        <v>0</v>
      </c>
      <c r="I309" s="72">
        <v>0</v>
      </c>
      <c r="J309" s="73">
        <v>0</v>
      </c>
      <c r="K309" s="15">
        <f t="shared" si="42"/>
        <v>0</v>
      </c>
      <c r="N309" s="15">
        <f t="shared" si="39"/>
        <v>0</v>
      </c>
    </row>
    <row r="310" spans="1:18" s="207" customFormat="1" ht="24.95" customHeight="1" thickBot="1" x14ac:dyDescent="0.25">
      <c r="A310" s="415" t="s">
        <v>80</v>
      </c>
      <c r="B310" s="416"/>
      <c r="C310" s="417"/>
      <c r="D310" s="216">
        <f t="shared" ref="D310:J310" si="43">SUM(D236:D309)</f>
        <v>136445460</v>
      </c>
      <c r="E310" s="217">
        <f t="shared" si="43"/>
        <v>136445460</v>
      </c>
      <c r="F310" s="218">
        <f t="shared" si="43"/>
        <v>242391259</v>
      </c>
      <c r="G310" s="219">
        <f t="shared" si="43"/>
        <v>92750699</v>
      </c>
      <c r="H310" s="216">
        <f t="shared" si="43"/>
        <v>13163700</v>
      </c>
      <c r="I310" s="217">
        <f t="shared" si="43"/>
        <v>15700</v>
      </c>
      <c r="J310" s="220">
        <f t="shared" si="43"/>
        <v>15700</v>
      </c>
      <c r="N310" s="206">
        <f t="shared" si="39"/>
        <v>0</v>
      </c>
    </row>
    <row r="311" spans="1:18" s="207" customFormat="1" ht="30" customHeight="1" thickBot="1" x14ac:dyDescent="0.25">
      <c r="A311" s="418" t="s">
        <v>408</v>
      </c>
      <c r="B311" s="419"/>
      <c r="C311" s="420"/>
      <c r="D311" s="205">
        <f t="shared" ref="D311:J311" si="44">D16+D25+D77+D80+D118+D130+D234+D310</f>
        <v>171416048</v>
      </c>
      <c r="E311" s="205">
        <f t="shared" si="44"/>
        <v>171416048</v>
      </c>
      <c r="F311" s="205">
        <f t="shared" si="44"/>
        <v>332065687</v>
      </c>
      <c r="G311" s="205">
        <f t="shared" si="44"/>
        <v>136263539</v>
      </c>
      <c r="H311" s="205">
        <f t="shared" si="44"/>
        <v>24354700</v>
      </c>
      <c r="I311" s="205">
        <f t="shared" si="44"/>
        <v>15700</v>
      </c>
      <c r="J311" s="205">
        <f t="shared" si="44"/>
        <v>15700</v>
      </c>
      <c r="K311" s="206"/>
      <c r="N311" s="206">
        <f t="shared" si="39"/>
        <v>0</v>
      </c>
      <c r="R311" s="206"/>
    </row>
    <row r="312" spans="1:18" ht="20.100000000000001" hidden="1" customHeight="1" x14ac:dyDescent="0.25">
      <c r="A312" s="421" t="s">
        <v>81</v>
      </c>
      <c r="B312" s="422"/>
      <c r="C312" s="423"/>
      <c r="D312" s="85">
        <v>740000</v>
      </c>
      <c r="E312" s="85"/>
      <c r="F312" s="85"/>
      <c r="G312" s="86"/>
      <c r="H312" s="86"/>
      <c r="I312" s="87"/>
      <c r="J312" s="88"/>
      <c r="N312" s="15">
        <f t="shared" si="39"/>
        <v>0</v>
      </c>
    </row>
    <row r="313" spans="1:18" ht="35.25" hidden="1" customHeight="1" x14ac:dyDescent="0.25">
      <c r="A313" s="421" t="s">
        <v>81</v>
      </c>
      <c r="B313" s="422"/>
      <c r="C313" s="423"/>
      <c r="D313" s="89">
        <v>0</v>
      </c>
      <c r="E313" s="89"/>
      <c r="F313" s="89"/>
      <c r="G313" s="90"/>
      <c r="H313" s="90"/>
      <c r="I313" s="91"/>
      <c r="J313" s="88"/>
      <c r="N313" s="15">
        <f t="shared" si="39"/>
        <v>0</v>
      </c>
    </row>
    <row r="314" spans="1:18" s="207" customFormat="1" ht="36.75" customHeight="1" thickBot="1" x14ac:dyDescent="0.25">
      <c r="A314" s="424" t="s">
        <v>203</v>
      </c>
      <c r="B314" s="425"/>
      <c r="C314" s="425"/>
      <c r="D314" s="208">
        <f t="shared" ref="D314:J314" si="45">D317+D323+D344+D364+D378+D409+D419</f>
        <v>57596629</v>
      </c>
      <c r="E314" s="208">
        <f t="shared" si="45"/>
        <v>57596629</v>
      </c>
      <c r="F314" s="208">
        <f t="shared" si="45"/>
        <v>122765877</v>
      </c>
      <c r="G314" s="208">
        <f t="shared" si="45"/>
        <v>58387834</v>
      </c>
      <c r="H314" s="208">
        <f t="shared" si="45"/>
        <v>7468000</v>
      </c>
      <c r="I314" s="208">
        <f t="shared" si="45"/>
        <v>0</v>
      </c>
      <c r="J314" s="208">
        <f t="shared" si="45"/>
        <v>0</v>
      </c>
      <c r="N314" s="206">
        <f t="shared" si="39"/>
        <v>686586</v>
      </c>
    </row>
    <row r="315" spans="1:18" ht="21" customHeight="1" x14ac:dyDescent="0.2">
      <c r="A315" s="402" t="s">
        <v>82</v>
      </c>
      <c r="B315" s="403"/>
      <c r="C315" s="403"/>
      <c r="D315" s="403"/>
      <c r="E315" s="403"/>
      <c r="F315" s="403"/>
      <c r="G315" s="403"/>
      <c r="H315" s="403"/>
      <c r="I315" s="403"/>
      <c r="J315" s="426"/>
      <c r="N315" s="15">
        <f>E315+G315-F315+H315+I315+J315</f>
        <v>0</v>
      </c>
    </row>
    <row r="316" spans="1:18" ht="13.5" x14ac:dyDescent="0.25">
      <c r="A316" s="92"/>
      <c r="B316" s="93" t="s">
        <v>7</v>
      </c>
      <c r="C316" s="93" t="s">
        <v>83</v>
      </c>
      <c r="D316" s="94">
        <v>0</v>
      </c>
      <c r="E316" s="94">
        <f>D316</f>
        <v>0</v>
      </c>
      <c r="F316" s="95">
        <f>E316+G316+H316+I316+J316</f>
        <v>0</v>
      </c>
      <c r="G316" s="96">
        <v>0</v>
      </c>
      <c r="H316" s="94">
        <v>0</v>
      </c>
      <c r="I316" s="94">
        <v>0</v>
      </c>
      <c r="J316" s="97">
        <v>0</v>
      </c>
      <c r="N316" s="15"/>
    </row>
    <row r="317" spans="1:18" ht="27" customHeight="1" x14ac:dyDescent="0.2">
      <c r="A317" s="98" t="s">
        <v>84</v>
      </c>
      <c r="B317" s="99"/>
      <c r="C317" s="99"/>
      <c r="D317" s="100">
        <f t="shared" ref="D317:J317" si="46">SUM(D316:D316)</f>
        <v>0</v>
      </c>
      <c r="E317" s="101">
        <f t="shared" si="46"/>
        <v>0</v>
      </c>
      <c r="F317" s="100">
        <f t="shared" si="46"/>
        <v>0</v>
      </c>
      <c r="G317" s="102">
        <f t="shared" si="46"/>
        <v>0</v>
      </c>
      <c r="H317" s="103">
        <f t="shared" si="46"/>
        <v>0</v>
      </c>
      <c r="I317" s="103">
        <f t="shared" si="46"/>
        <v>0</v>
      </c>
      <c r="J317" s="103">
        <f t="shared" si="46"/>
        <v>0</v>
      </c>
      <c r="N317" s="15">
        <f>E317+G317-F317+H317+I317+J317</f>
        <v>0</v>
      </c>
    </row>
    <row r="318" spans="1:18" ht="27" customHeight="1" thickBot="1" x14ac:dyDescent="0.25">
      <c r="A318" s="104" t="s">
        <v>85</v>
      </c>
      <c r="B318" s="105"/>
      <c r="C318" s="105"/>
      <c r="D318" s="106">
        <v>920000</v>
      </c>
      <c r="E318" s="106">
        <v>920000</v>
      </c>
      <c r="F318" s="106">
        <v>920000</v>
      </c>
      <c r="G318" s="107"/>
      <c r="H318" s="107"/>
      <c r="I318" s="107"/>
      <c r="J318" s="107"/>
      <c r="N318" s="15">
        <f>E318+G318-F318+H318+I318+J318</f>
        <v>0</v>
      </c>
    </row>
    <row r="319" spans="1:18" ht="16.5" thickBot="1" x14ac:dyDescent="0.3">
      <c r="A319" s="427" t="s">
        <v>86</v>
      </c>
      <c r="B319" s="428"/>
      <c r="C319" s="429"/>
      <c r="D319" s="108">
        <f>D318+D317</f>
        <v>920000</v>
      </c>
      <c r="E319" s="108">
        <f>E318+E317</f>
        <v>920000</v>
      </c>
      <c r="F319" s="108">
        <f t="shared" ref="F319:G319" si="47">F318+F317</f>
        <v>920000</v>
      </c>
      <c r="G319" s="109">
        <f t="shared" si="47"/>
        <v>0</v>
      </c>
      <c r="H319" s="110">
        <v>0</v>
      </c>
      <c r="I319" s="110">
        <v>0</v>
      </c>
      <c r="J319" s="111">
        <v>0</v>
      </c>
      <c r="N319" s="15">
        <f>E319+G319-F319+H319+I319+J319</f>
        <v>0</v>
      </c>
    </row>
    <row r="320" spans="1:18" ht="15" thickBot="1" x14ac:dyDescent="0.25">
      <c r="A320" s="402" t="s">
        <v>87</v>
      </c>
      <c r="B320" s="403"/>
      <c r="C320" s="403"/>
      <c r="D320" s="403"/>
      <c r="E320" s="403"/>
      <c r="F320" s="403"/>
      <c r="G320" s="404"/>
      <c r="H320" s="404"/>
      <c r="I320" s="404"/>
      <c r="J320" s="405"/>
      <c r="N320" s="15"/>
    </row>
    <row r="321" spans="1:22" ht="18" customHeight="1" x14ac:dyDescent="0.25">
      <c r="A321" s="247" t="s">
        <v>204</v>
      </c>
      <c r="B321" s="252" t="s">
        <v>7</v>
      </c>
      <c r="C321" s="253" t="s">
        <v>88</v>
      </c>
      <c r="D321" s="254">
        <v>12900</v>
      </c>
      <c r="E321" s="254">
        <f>D321</f>
        <v>12900</v>
      </c>
      <c r="F321" s="255">
        <f>E321+G321+H321+I321+J321</f>
        <v>12900</v>
      </c>
      <c r="G321" s="256">
        <v>0</v>
      </c>
      <c r="H321" s="257">
        <v>0</v>
      </c>
      <c r="I321" s="257">
        <v>0</v>
      </c>
      <c r="J321" s="255">
        <v>0</v>
      </c>
      <c r="N321" s="15"/>
      <c r="V321" s="15"/>
    </row>
    <row r="322" spans="1:22" ht="26.25" x14ac:dyDescent="0.25">
      <c r="A322" s="281" t="s">
        <v>205</v>
      </c>
      <c r="B322" s="321" t="s">
        <v>7</v>
      </c>
      <c r="C322" s="321" t="s">
        <v>88</v>
      </c>
      <c r="D322" s="305">
        <v>136000</v>
      </c>
      <c r="E322" s="305">
        <f>D322</f>
        <v>136000</v>
      </c>
      <c r="F322" s="308">
        <f>E322+G322+H322+I322+J322</f>
        <v>136000</v>
      </c>
      <c r="G322" s="322">
        <v>0</v>
      </c>
      <c r="H322" s="305">
        <v>0</v>
      </c>
      <c r="I322" s="305">
        <v>0</v>
      </c>
      <c r="J322" s="308">
        <v>0</v>
      </c>
      <c r="N322" s="15"/>
    </row>
    <row r="323" spans="1:22" ht="27" customHeight="1" x14ac:dyDescent="0.2">
      <c r="A323" s="113" t="s">
        <v>89</v>
      </c>
      <c r="B323" s="114"/>
      <c r="C323" s="114"/>
      <c r="D323" s="103">
        <f>SUM(D321:D322)</f>
        <v>148900</v>
      </c>
      <c r="E323" s="103">
        <f t="shared" ref="E323:J323" si="48">SUM(E321:E322)</f>
        <v>148900</v>
      </c>
      <c r="F323" s="115">
        <f t="shared" si="48"/>
        <v>148900</v>
      </c>
      <c r="G323" s="116">
        <f t="shared" si="48"/>
        <v>0</v>
      </c>
      <c r="H323" s="103">
        <f t="shared" si="48"/>
        <v>0</v>
      </c>
      <c r="I323" s="103">
        <f t="shared" si="48"/>
        <v>0</v>
      </c>
      <c r="J323" s="115">
        <f t="shared" si="48"/>
        <v>0</v>
      </c>
      <c r="N323" s="15"/>
    </row>
    <row r="324" spans="1:22" ht="27" customHeight="1" thickBot="1" x14ac:dyDescent="0.25">
      <c r="A324" s="117" t="s">
        <v>90</v>
      </c>
      <c r="B324" s="118"/>
      <c r="C324" s="118"/>
      <c r="D324" s="119">
        <v>84100</v>
      </c>
      <c r="E324" s="119">
        <v>84100</v>
      </c>
      <c r="F324" s="120">
        <v>84100</v>
      </c>
      <c r="G324" s="121"/>
      <c r="H324" s="122"/>
      <c r="I324" s="122"/>
      <c r="J324" s="123"/>
      <c r="N324" s="15"/>
    </row>
    <row r="325" spans="1:22" ht="20.100000000000001" customHeight="1" thickBot="1" x14ac:dyDescent="0.3">
      <c r="A325" s="381" t="s">
        <v>91</v>
      </c>
      <c r="B325" s="382"/>
      <c r="C325" s="383"/>
      <c r="D325" s="110">
        <f>D324+D323</f>
        <v>233000</v>
      </c>
      <c r="E325" s="110">
        <f t="shared" ref="E325:J325" si="49">E324+E323</f>
        <v>233000</v>
      </c>
      <c r="F325" s="110">
        <f t="shared" si="49"/>
        <v>233000</v>
      </c>
      <c r="G325" s="110">
        <f t="shared" si="49"/>
        <v>0</v>
      </c>
      <c r="H325" s="110">
        <f t="shared" si="49"/>
        <v>0</v>
      </c>
      <c r="I325" s="110">
        <f t="shared" si="49"/>
        <v>0</v>
      </c>
      <c r="J325" s="111">
        <f t="shared" si="49"/>
        <v>0</v>
      </c>
      <c r="N325" s="15"/>
    </row>
    <row r="326" spans="1:22" ht="25.5" customHeight="1" thickBot="1" x14ac:dyDescent="0.25">
      <c r="A326" s="384" t="s">
        <v>13</v>
      </c>
      <c r="B326" s="385"/>
      <c r="C326" s="385"/>
      <c r="D326" s="385"/>
      <c r="E326" s="385"/>
      <c r="F326" s="385"/>
      <c r="G326" s="385"/>
      <c r="H326" s="385"/>
      <c r="I326" s="385"/>
      <c r="J326" s="386"/>
      <c r="N326" s="15">
        <f t="shared" ref="N326:N347" si="50">E326+G326-F326+H326+I326+J326</f>
        <v>0</v>
      </c>
    </row>
    <row r="327" spans="1:22" ht="14.25" x14ac:dyDescent="0.2">
      <c r="A327" s="258" t="s">
        <v>92</v>
      </c>
      <c r="B327" s="259" t="s">
        <v>7</v>
      </c>
      <c r="C327" s="259" t="s">
        <v>93</v>
      </c>
      <c r="D327" s="257">
        <v>1343200</v>
      </c>
      <c r="E327" s="257">
        <f>D327</f>
        <v>1343200</v>
      </c>
      <c r="F327" s="260">
        <f>D327+G327+H327+I327+J327</f>
        <v>1343200</v>
      </c>
      <c r="G327" s="261">
        <v>0</v>
      </c>
      <c r="H327" s="257">
        <v>0</v>
      </c>
      <c r="I327" s="257">
        <v>0</v>
      </c>
      <c r="J327" s="255">
        <v>0</v>
      </c>
      <c r="N327" s="15">
        <f t="shared" si="50"/>
        <v>0</v>
      </c>
    </row>
    <row r="328" spans="1:22" ht="25.5" x14ac:dyDescent="0.2">
      <c r="A328" s="52" t="s">
        <v>94</v>
      </c>
      <c r="B328" s="38" t="s">
        <v>7</v>
      </c>
      <c r="C328" s="38" t="s">
        <v>93</v>
      </c>
      <c r="D328" s="63">
        <v>336500</v>
      </c>
      <c r="E328" s="63">
        <f t="shared" ref="E328:E343" si="51">D328</f>
        <v>336500</v>
      </c>
      <c r="F328" s="124">
        <f t="shared" ref="F328:F343" si="52">D328+G328+H328+I328+J328</f>
        <v>336500</v>
      </c>
      <c r="G328" s="125">
        <v>0</v>
      </c>
      <c r="H328" s="63">
        <v>0</v>
      </c>
      <c r="I328" s="63">
        <v>0</v>
      </c>
      <c r="J328" s="64">
        <v>0</v>
      </c>
      <c r="N328" s="15">
        <f t="shared" si="50"/>
        <v>0</v>
      </c>
    </row>
    <row r="329" spans="1:22" ht="25.5" x14ac:dyDescent="0.2">
      <c r="A329" s="52" t="s">
        <v>95</v>
      </c>
      <c r="B329" s="38" t="s">
        <v>7</v>
      </c>
      <c r="C329" s="38" t="s">
        <v>93</v>
      </c>
      <c r="D329" s="63">
        <v>48750</v>
      </c>
      <c r="E329" s="63">
        <f t="shared" si="51"/>
        <v>48750</v>
      </c>
      <c r="F329" s="124">
        <f t="shared" si="52"/>
        <v>48750</v>
      </c>
      <c r="G329" s="125">
        <v>0</v>
      </c>
      <c r="H329" s="63">
        <v>0</v>
      </c>
      <c r="I329" s="63">
        <v>0</v>
      </c>
      <c r="J329" s="64">
        <v>0</v>
      </c>
      <c r="N329" s="15">
        <f t="shared" si="50"/>
        <v>0</v>
      </c>
    </row>
    <row r="330" spans="1:22" ht="38.25" x14ac:dyDescent="0.2">
      <c r="A330" s="52" t="s">
        <v>96</v>
      </c>
      <c r="B330" s="38" t="s">
        <v>7</v>
      </c>
      <c r="C330" s="38" t="s">
        <v>93</v>
      </c>
      <c r="D330" s="63">
        <v>23000</v>
      </c>
      <c r="E330" s="63">
        <f t="shared" si="51"/>
        <v>23000</v>
      </c>
      <c r="F330" s="124">
        <f t="shared" si="52"/>
        <v>23000</v>
      </c>
      <c r="G330" s="125">
        <v>0</v>
      </c>
      <c r="H330" s="63">
        <v>0</v>
      </c>
      <c r="I330" s="63">
        <v>0</v>
      </c>
      <c r="J330" s="64">
        <v>0</v>
      </c>
      <c r="N330" s="15">
        <f t="shared" si="50"/>
        <v>0</v>
      </c>
    </row>
    <row r="331" spans="1:22" ht="25.5" x14ac:dyDescent="0.2">
      <c r="A331" s="52" t="s">
        <v>97</v>
      </c>
      <c r="B331" s="38" t="s">
        <v>7</v>
      </c>
      <c r="C331" s="38" t="s">
        <v>93</v>
      </c>
      <c r="D331" s="63">
        <v>15000</v>
      </c>
      <c r="E331" s="63">
        <f t="shared" si="51"/>
        <v>15000</v>
      </c>
      <c r="F331" s="124">
        <f t="shared" si="52"/>
        <v>15000</v>
      </c>
      <c r="G331" s="125">
        <v>0</v>
      </c>
      <c r="H331" s="63">
        <v>0</v>
      </c>
      <c r="I331" s="63">
        <v>0</v>
      </c>
      <c r="J331" s="64">
        <v>0</v>
      </c>
      <c r="N331" s="15">
        <f t="shared" si="50"/>
        <v>0</v>
      </c>
    </row>
    <row r="332" spans="1:22" ht="42" customHeight="1" x14ac:dyDescent="0.2">
      <c r="A332" s="52" t="s">
        <v>98</v>
      </c>
      <c r="B332" s="38" t="s">
        <v>7</v>
      </c>
      <c r="C332" s="38" t="s">
        <v>93</v>
      </c>
      <c r="D332" s="63">
        <v>6700</v>
      </c>
      <c r="E332" s="63">
        <f t="shared" si="51"/>
        <v>6700</v>
      </c>
      <c r="F332" s="124">
        <f t="shared" si="52"/>
        <v>6700</v>
      </c>
      <c r="G332" s="125">
        <v>0</v>
      </c>
      <c r="H332" s="63">
        <v>0</v>
      </c>
      <c r="I332" s="63">
        <v>0</v>
      </c>
      <c r="J332" s="64">
        <v>0</v>
      </c>
      <c r="N332" s="15">
        <f t="shared" si="50"/>
        <v>0</v>
      </c>
    </row>
    <row r="333" spans="1:22" ht="38.25" x14ac:dyDescent="0.2">
      <c r="A333" s="52" t="s">
        <v>297</v>
      </c>
      <c r="B333" s="38" t="s">
        <v>7</v>
      </c>
      <c r="C333" s="38" t="s">
        <v>93</v>
      </c>
      <c r="D333" s="63">
        <v>37300</v>
      </c>
      <c r="E333" s="63">
        <f t="shared" si="51"/>
        <v>37300</v>
      </c>
      <c r="F333" s="124">
        <f t="shared" si="52"/>
        <v>74600</v>
      </c>
      <c r="G333" s="125">
        <v>37300</v>
      </c>
      <c r="H333" s="63">
        <v>0</v>
      </c>
      <c r="I333" s="63">
        <v>0</v>
      </c>
      <c r="J333" s="64">
        <v>0</v>
      </c>
      <c r="N333" s="15"/>
    </row>
    <row r="334" spans="1:22" ht="33" customHeight="1" x14ac:dyDescent="0.2">
      <c r="A334" s="52" t="s">
        <v>238</v>
      </c>
      <c r="B334" s="38" t="s">
        <v>7</v>
      </c>
      <c r="C334" s="38" t="s">
        <v>93</v>
      </c>
      <c r="D334" s="63">
        <v>4800</v>
      </c>
      <c r="E334" s="63">
        <f t="shared" si="51"/>
        <v>4800</v>
      </c>
      <c r="F334" s="124">
        <f t="shared" si="52"/>
        <v>4800</v>
      </c>
      <c r="G334" s="125">
        <v>0</v>
      </c>
      <c r="H334" s="63">
        <v>0</v>
      </c>
      <c r="I334" s="63">
        <v>0</v>
      </c>
      <c r="J334" s="64">
        <v>0</v>
      </c>
      <c r="N334" s="15">
        <f t="shared" si="50"/>
        <v>0</v>
      </c>
    </row>
    <row r="335" spans="1:22" ht="25.5" x14ac:dyDescent="0.2">
      <c r="A335" s="52" t="s">
        <v>265</v>
      </c>
      <c r="B335" s="38" t="s">
        <v>7</v>
      </c>
      <c r="C335" s="38" t="s">
        <v>93</v>
      </c>
      <c r="D335" s="63">
        <v>300000</v>
      </c>
      <c r="E335" s="63">
        <f t="shared" si="51"/>
        <v>300000</v>
      </c>
      <c r="F335" s="124">
        <f t="shared" si="52"/>
        <v>300000</v>
      </c>
      <c r="G335" s="125">
        <v>0</v>
      </c>
      <c r="H335" s="63">
        <v>0</v>
      </c>
      <c r="I335" s="63">
        <v>0</v>
      </c>
      <c r="J335" s="64">
        <v>0</v>
      </c>
      <c r="N335" s="15">
        <f t="shared" si="50"/>
        <v>0</v>
      </c>
    </row>
    <row r="336" spans="1:22" ht="33" customHeight="1" x14ac:dyDescent="0.2">
      <c r="A336" s="52" t="s">
        <v>266</v>
      </c>
      <c r="B336" s="38" t="s">
        <v>7</v>
      </c>
      <c r="C336" s="38" t="s">
        <v>93</v>
      </c>
      <c r="D336" s="63">
        <v>125000</v>
      </c>
      <c r="E336" s="63">
        <f t="shared" si="51"/>
        <v>125000</v>
      </c>
      <c r="F336" s="124">
        <f t="shared" si="52"/>
        <v>125000</v>
      </c>
      <c r="G336" s="125">
        <v>0</v>
      </c>
      <c r="H336" s="63">
        <v>0</v>
      </c>
      <c r="I336" s="63">
        <v>0</v>
      </c>
      <c r="J336" s="64">
        <v>0</v>
      </c>
      <c r="N336" s="15">
        <f t="shared" si="50"/>
        <v>0</v>
      </c>
    </row>
    <row r="337" spans="1:20" ht="25.5" x14ac:dyDescent="0.2">
      <c r="A337" s="52" t="s">
        <v>267</v>
      </c>
      <c r="B337" s="38" t="s">
        <v>7</v>
      </c>
      <c r="C337" s="38" t="s">
        <v>93</v>
      </c>
      <c r="D337" s="63">
        <v>88000</v>
      </c>
      <c r="E337" s="63">
        <f t="shared" si="51"/>
        <v>88000</v>
      </c>
      <c r="F337" s="124">
        <f t="shared" si="52"/>
        <v>88000</v>
      </c>
      <c r="G337" s="125">
        <v>0</v>
      </c>
      <c r="H337" s="63">
        <v>0</v>
      </c>
      <c r="I337" s="63">
        <v>0</v>
      </c>
      <c r="J337" s="64">
        <v>0</v>
      </c>
      <c r="N337" s="15">
        <f t="shared" si="50"/>
        <v>0</v>
      </c>
    </row>
    <row r="338" spans="1:20" ht="25.5" x14ac:dyDescent="0.2">
      <c r="A338" s="52" t="s">
        <v>268</v>
      </c>
      <c r="B338" s="38" t="s">
        <v>7</v>
      </c>
      <c r="C338" s="38" t="s">
        <v>93</v>
      </c>
      <c r="D338" s="63">
        <v>15000</v>
      </c>
      <c r="E338" s="63">
        <f t="shared" si="51"/>
        <v>15000</v>
      </c>
      <c r="F338" s="124">
        <f t="shared" si="52"/>
        <v>15000</v>
      </c>
      <c r="G338" s="125">
        <v>0</v>
      </c>
      <c r="H338" s="63">
        <v>0</v>
      </c>
      <c r="I338" s="63">
        <v>0</v>
      </c>
      <c r="J338" s="64">
        <v>0</v>
      </c>
      <c r="N338" s="15">
        <f t="shared" si="50"/>
        <v>0</v>
      </c>
    </row>
    <row r="339" spans="1:20" ht="25.5" x14ac:dyDescent="0.2">
      <c r="A339" s="52" t="s">
        <v>99</v>
      </c>
      <c r="B339" s="38" t="s">
        <v>7</v>
      </c>
      <c r="C339" s="38" t="s">
        <v>93</v>
      </c>
      <c r="D339" s="63">
        <v>2500000</v>
      </c>
      <c r="E339" s="63">
        <f t="shared" si="51"/>
        <v>2500000</v>
      </c>
      <c r="F339" s="124">
        <f t="shared" si="52"/>
        <v>5228888</v>
      </c>
      <c r="G339" s="125">
        <v>2728888</v>
      </c>
      <c r="H339" s="63">
        <v>0</v>
      </c>
      <c r="I339" s="63">
        <v>0</v>
      </c>
      <c r="J339" s="64">
        <v>0</v>
      </c>
      <c r="N339" s="15">
        <f t="shared" si="50"/>
        <v>0</v>
      </c>
    </row>
    <row r="340" spans="1:20" ht="38.25" x14ac:dyDescent="0.2">
      <c r="A340" s="52" t="s">
        <v>100</v>
      </c>
      <c r="B340" s="38" t="s">
        <v>7</v>
      </c>
      <c r="C340" s="38" t="s">
        <v>93</v>
      </c>
      <c r="D340" s="63">
        <v>99855</v>
      </c>
      <c r="E340" s="63">
        <f t="shared" si="51"/>
        <v>99855</v>
      </c>
      <c r="F340" s="124">
        <f t="shared" si="52"/>
        <v>99855</v>
      </c>
      <c r="G340" s="125">
        <v>0</v>
      </c>
      <c r="H340" s="63">
        <v>0</v>
      </c>
      <c r="I340" s="63">
        <v>0</v>
      </c>
      <c r="J340" s="64">
        <v>0</v>
      </c>
      <c r="N340" s="15"/>
    </row>
    <row r="341" spans="1:20" ht="38.25" x14ac:dyDescent="0.2">
      <c r="A341" s="52" t="s">
        <v>101</v>
      </c>
      <c r="B341" s="38" t="s">
        <v>7</v>
      </c>
      <c r="C341" s="38" t="s">
        <v>93</v>
      </c>
      <c r="D341" s="63">
        <v>12050</v>
      </c>
      <c r="E341" s="63">
        <f t="shared" si="51"/>
        <v>12050</v>
      </c>
      <c r="F341" s="124">
        <f t="shared" si="52"/>
        <v>15526</v>
      </c>
      <c r="G341" s="125">
        <v>3476</v>
      </c>
      <c r="H341" s="63">
        <v>0</v>
      </c>
      <c r="I341" s="63">
        <v>0</v>
      </c>
      <c r="J341" s="64">
        <v>0</v>
      </c>
      <c r="N341" s="15"/>
    </row>
    <row r="342" spans="1:20" ht="33.75" customHeight="1" x14ac:dyDescent="0.2">
      <c r="A342" s="126" t="s">
        <v>282</v>
      </c>
      <c r="B342" s="38" t="s">
        <v>7</v>
      </c>
      <c r="C342" s="38" t="s">
        <v>93</v>
      </c>
      <c r="D342" s="127">
        <v>833200</v>
      </c>
      <c r="E342" s="63">
        <f t="shared" si="51"/>
        <v>833200</v>
      </c>
      <c r="F342" s="124">
        <f t="shared" si="52"/>
        <v>833200</v>
      </c>
      <c r="G342" s="125">
        <v>0</v>
      </c>
      <c r="H342" s="63">
        <v>0</v>
      </c>
      <c r="I342" s="63">
        <v>0</v>
      </c>
      <c r="J342" s="64">
        <v>0</v>
      </c>
      <c r="N342" s="15"/>
    </row>
    <row r="343" spans="1:20" ht="39" thickBot="1" x14ac:dyDescent="0.25">
      <c r="A343" s="324" t="s">
        <v>463</v>
      </c>
      <c r="B343" s="287" t="s">
        <v>7</v>
      </c>
      <c r="C343" s="287" t="s">
        <v>93</v>
      </c>
      <c r="D343" s="325">
        <v>686586</v>
      </c>
      <c r="E343" s="305">
        <f t="shared" si="51"/>
        <v>686586</v>
      </c>
      <c r="F343" s="326">
        <f t="shared" si="52"/>
        <v>686586</v>
      </c>
      <c r="G343" s="327">
        <v>0</v>
      </c>
      <c r="H343" s="328">
        <v>0</v>
      </c>
      <c r="I343" s="328">
        <v>0</v>
      </c>
      <c r="J343" s="329">
        <v>0</v>
      </c>
      <c r="N343" s="15"/>
    </row>
    <row r="344" spans="1:20" ht="24.95" customHeight="1" thickBot="1" x14ac:dyDescent="0.25">
      <c r="A344" s="387" t="s">
        <v>102</v>
      </c>
      <c r="B344" s="388"/>
      <c r="C344" s="389"/>
      <c r="D344" s="128">
        <f>SUM(D327:D343)</f>
        <v>6474941</v>
      </c>
      <c r="E344" s="128">
        <f>SUM(E327:E343)</f>
        <v>6474941</v>
      </c>
      <c r="F344" s="128">
        <f t="shared" ref="F344:J344" si="53">SUM(F327:F342)</f>
        <v>8558019</v>
      </c>
      <c r="G344" s="128">
        <f t="shared" si="53"/>
        <v>2769664</v>
      </c>
      <c r="H344" s="128">
        <f t="shared" si="53"/>
        <v>0</v>
      </c>
      <c r="I344" s="128">
        <f t="shared" si="53"/>
        <v>0</v>
      </c>
      <c r="J344" s="323">
        <f t="shared" si="53"/>
        <v>0</v>
      </c>
      <c r="N344" s="15">
        <f t="shared" si="50"/>
        <v>686586</v>
      </c>
    </row>
    <row r="345" spans="1:20" ht="20.100000000000001" customHeight="1" thickBot="1" x14ac:dyDescent="0.25">
      <c r="A345" s="390" t="s">
        <v>103</v>
      </c>
      <c r="B345" s="391"/>
      <c r="C345" s="391"/>
      <c r="D345" s="129">
        <v>575202</v>
      </c>
      <c r="E345" s="129">
        <v>575202</v>
      </c>
      <c r="F345" s="129">
        <v>575202</v>
      </c>
      <c r="G345" s="130">
        <v>0</v>
      </c>
      <c r="H345" s="131">
        <v>0</v>
      </c>
      <c r="I345" s="131">
        <v>0</v>
      </c>
      <c r="J345" s="132">
        <v>0</v>
      </c>
      <c r="N345" s="15">
        <f t="shared" si="50"/>
        <v>0</v>
      </c>
    </row>
    <row r="346" spans="1:20" ht="30" customHeight="1" thickBot="1" x14ac:dyDescent="0.25">
      <c r="A346" s="392" t="s">
        <v>104</v>
      </c>
      <c r="B346" s="393"/>
      <c r="C346" s="393"/>
      <c r="D346" s="133">
        <f>D344+D345</f>
        <v>7050143</v>
      </c>
      <c r="E346" s="133">
        <f t="shared" ref="E346:J346" si="54">E344+E345</f>
        <v>7050143</v>
      </c>
      <c r="F346" s="133">
        <f t="shared" si="54"/>
        <v>9133221</v>
      </c>
      <c r="G346" s="133">
        <f t="shared" si="54"/>
        <v>2769664</v>
      </c>
      <c r="H346" s="133">
        <f t="shared" si="54"/>
        <v>0</v>
      </c>
      <c r="I346" s="133">
        <f t="shared" si="54"/>
        <v>0</v>
      </c>
      <c r="J346" s="134">
        <f t="shared" si="54"/>
        <v>0</v>
      </c>
      <c r="N346" s="15">
        <f t="shared" si="50"/>
        <v>686586</v>
      </c>
    </row>
    <row r="347" spans="1:20" ht="20.100000000000001" customHeight="1" thickBot="1" x14ac:dyDescent="0.25">
      <c r="A347" s="353" t="s">
        <v>105</v>
      </c>
      <c r="B347" s="354"/>
      <c r="C347" s="354"/>
      <c r="D347" s="354"/>
      <c r="E347" s="354"/>
      <c r="F347" s="354"/>
      <c r="G347" s="354"/>
      <c r="H347" s="354"/>
      <c r="I347" s="354"/>
      <c r="J347" s="355"/>
      <c r="N347" s="15">
        <f t="shared" si="50"/>
        <v>0</v>
      </c>
      <c r="T347" s="15"/>
    </row>
    <row r="348" spans="1:20" ht="25.5" x14ac:dyDescent="0.2">
      <c r="A348" s="52" t="s">
        <v>107</v>
      </c>
      <c r="B348" s="38" t="s">
        <v>7</v>
      </c>
      <c r="C348" s="38" t="s">
        <v>106</v>
      </c>
      <c r="D348" s="63">
        <v>6000000</v>
      </c>
      <c r="E348" s="63">
        <f t="shared" ref="E348:E363" si="55">D348</f>
        <v>6000000</v>
      </c>
      <c r="F348" s="124">
        <f t="shared" ref="F348:F363" si="56">D348+G348+H348+I348+J348</f>
        <v>6000000</v>
      </c>
      <c r="G348" s="112">
        <v>0</v>
      </c>
      <c r="H348" s="63">
        <v>0</v>
      </c>
      <c r="I348" s="63">
        <v>0</v>
      </c>
      <c r="J348" s="64">
        <v>0</v>
      </c>
      <c r="N348" s="15">
        <f t="shared" ref="N348:N350" si="57">E348+G348-F348+H348+I348+J348</f>
        <v>0</v>
      </c>
    </row>
    <row r="349" spans="1:20" ht="38.25" x14ac:dyDescent="0.2">
      <c r="A349" s="52" t="s">
        <v>108</v>
      </c>
      <c r="B349" s="38" t="s">
        <v>7</v>
      </c>
      <c r="C349" s="38" t="s">
        <v>106</v>
      </c>
      <c r="D349" s="63">
        <v>47600</v>
      </c>
      <c r="E349" s="63">
        <f t="shared" si="55"/>
        <v>47600</v>
      </c>
      <c r="F349" s="124">
        <f t="shared" si="56"/>
        <v>47600</v>
      </c>
      <c r="G349" s="112">
        <v>0</v>
      </c>
      <c r="H349" s="63">
        <v>0</v>
      </c>
      <c r="I349" s="63">
        <v>0</v>
      </c>
      <c r="J349" s="64">
        <v>0</v>
      </c>
      <c r="N349" s="15">
        <f t="shared" si="57"/>
        <v>0</v>
      </c>
    </row>
    <row r="350" spans="1:20" ht="38.25" x14ac:dyDescent="0.2">
      <c r="A350" s="52" t="s">
        <v>109</v>
      </c>
      <c r="B350" s="38" t="s">
        <v>7</v>
      </c>
      <c r="C350" s="38" t="s">
        <v>106</v>
      </c>
      <c r="D350" s="63">
        <v>38000</v>
      </c>
      <c r="E350" s="63">
        <f t="shared" si="55"/>
        <v>38000</v>
      </c>
      <c r="F350" s="124">
        <f t="shared" si="56"/>
        <v>38000</v>
      </c>
      <c r="G350" s="112">
        <v>0</v>
      </c>
      <c r="H350" s="63">
        <v>0</v>
      </c>
      <c r="I350" s="63">
        <v>0</v>
      </c>
      <c r="J350" s="64">
        <v>0</v>
      </c>
      <c r="N350" s="15">
        <f t="shared" si="57"/>
        <v>0</v>
      </c>
    </row>
    <row r="351" spans="1:20" ht="38.25" x14ac:dyDescent="0.2">
      <c r="A351" s="52" t="s">
        <v>201</v>
      </c>
      <c r="B351" s="38" t="s">
        <v>7</v>
      </c>
      <c r="C351" s="38" t="s">
        <v>106</v>
      </c>
      <c r="D351" s="63">
        <v>100000</v>
      </c>
      <c r="E351" s="63">
        <f t="shared" si="55"/>
        <v>100000</v>
      </c>
      <c r="F351" s="124">
        <f t="shared" si="56"/>
        <v>7703500</v>
      </c>
      <c r="G351" s="112">
        <v>7603500</v>
      </c>
      <c r="H351" s="63">
        <v>0</v>
      </c>
      <c r="I351" s="63">
        <v>0</v>
      </c>
      <c r="J351" s="64">
        <v>0</v>
      </c>
      <c r="N351" s="15"/>
    </row>
    <row r="352" spans="1:20" ht="38.25" x14ac:dyDescent="0.2">
      <c r="A352" s="52" t="s">
        <v>200</v>
      </c>
      <c r="B352" s="38" t="s">
        <v>7</v>
      </c>
      <c r="C352" s="38" t="s">
        <v>106</v>
      </c>
      <c r="D352" s="63">
        <v>281500</v>
      </c>
      <c r="E352" s="63">
        <f t="shared" si="55"/>
        <v>281500</v>
      </c>
      <c r="F352" s="124">
        <f t="shared" si="56"/>
        <v>563000</v>
      </c>
      <c r="G352" s="112">
        <v>281500</v>
      </c>
      <c r="H352" s="63">
        <v>0</v>
      </c>
      <c r="I352" s="63">
        <v>0</v>
      </c>
      <c r="J352" s="64">
        <v>0</v>
      </c>
      <c r="N352" s="15"/>
    </row>
    <row r="353" spans="1:14" ht="38.25" x14ac:dyDescent="0.2">
      <c r="A353" s="52" t="s">
        <v>202</v>
      </c>
      <c r="B353" s="38" t="s">
        <v>7</v>
      </c>
      <c r="C353" s="38" t="s">
        <v>106</v>
      </c>
      <c r="D353" s="63">
        <v>0</v>
      </c>
      <c r="E353" s="63">
        <f t="shared" si="55"/>
        <v>0</v>
      </c>
      <c r="F353" s="124">
        <f t="shared" si="56"/>
        <v>119000</v>
      </c>
      <c r="G353" s="112">
        <v>119000</v>
      </c>
      <c r="H353" s="63">
        <v>0</v>
      </c>
      <c r="I353" s="63">
        <v>0</v>
      </c>
      <c r="J353" s="64">
        <v>0</v>
      </c>
      <c r="N353" s="15"/>
    </row>
    <row r="354" spans="1:14" ht="51" x14ac:dyDescent="0.2">
      <c r="A354" s="52" t="s">
        <v>461</v>
      </c>
      <c r="B354" s="38" t="s">
        <v>7</v>
      </c>
      <c r="C354" s="38" t="s">
        <v>106</v>
      </c>
      <c r="D354" s="63">
        <v>0</v>
      </c>
      <c r="E354" s="63">
        <f t="shared" si="55"/>
        <v>0</v>
      </c>
      <c r="F354" s="124">
        <f t="shared" si="56"/>
        <v>26800</v>
      </c>
      <c r="G354" s="112">
        <v>26800</v>
      </c>
      <c r="H354" s="63">
        <v>0</v>
      </c>
      <c r="I354" s="63">
        <v>0</v>
      </c>
      <c r="J354" s="64">
        <v>0</v>
      </c>
      <c r="N354" s="15"/>
    </row>
    <row r="355" spans="1:14" ht="25.5" x14ac:dyDescent="0.2">
      <c r="A355" s="52" t="s">
        <v>110</v>
      </c>
      <c r="B355" s="38" t="s">
        <v>7</v>
      </c>
      <c r="C355" s="38" t="s">
        <v>106</v>
      </c>
      <c r="D355" s="112">
        <v>3000000</v>
      </c>
      <c r="E355" s="63">
        <f t="shared" si="55"/>
        <v>3000000</v>
      </c>
      <c r="F355" s="124">
        <f t="shared" si="56"/>
        <v>7700000</v>
      </c>
      <c r="G355" s="112">
        <v>4700000</v>
      </c>
      <c r="H355" s="63">
        <v>0</v>
      </c>
      <c r="I355" s="63">
        <v>0</v>
      </c>
      <c r="J355" s="64">
        <v>0</v>
      </c>
      <c r="N355" s="15"/>
    </row>
    <row r="356" spans="1:14" ht="25.5" x14ac:dyDescent="0.2">
      <c r="A356" s="52" t="s">
        <v>111</v>
      </c>
      <c r="B356" s="38" t="s">
        <v>7</v>
      </c>
      <c r="C356" s="38" t="s">
        <v>106</v>
      </c>
      <c r="D356" s="63">
        <v>247400</v>
      </c>
      <c r="E356" s="63">
        <f t="shared" si="55"/>
        <v>247400</v>
      </c>
      <c r="F356" s="124">
        <f t="shared" si="56"/>
        <v>247400</v>
      </c>
      <c r="G356" s="112">
        <v>0</v>
      </c>
      <c r="H356" s="63">
        <v>0</v>
      </c>
      <c r="I356" s="63">
        <v>0</v>
      </c>
      <c r="J356" s="64">
        <v>0</v>
      </c>
      <c r="N356" s="15"/>
    </row>
    <row r="357" spans="1:14" ht="25.5" x14ac:dyDescent="0.2">
      <c r="A357" s="52" t="s">
        <v>112</v>
      </c>
      <c r="B357" s="38" t="s">
        <v>7</v>
      </c>
      <c r="C357" s="38" t="s">
        <v>106</v>
      </c>
      <c r="D357" s="63">
        <v>172250</v>
      </c>
      <c r="E357" s="63">
        <f t="shared" si="55"/>
        <v>172250</v>
      </c>
      <c r="F357" s="124">
        <f t="shared" si="56"/>
        <v>172250</v>
      </c>
      <c r="G357" s="112">
        <v>0</v>
      </c>
      <c r="H357" s="63">
        <v>0</v>
      </c>
      <c r="I357" s="63">
        <v>0</v>
      </c>
      <c r="J357" s="64">
        <v>0</v>
      </c>
      <c r="N357" s="15"/>
    </row>
    <row r="358" spans="1:14" ht="38.25" x14ac:dyDescent="0.2">
      <c r="A358" s="52" t="s">
        <v>113</v>
      </c>
      <c r="B358" s="38" t="s">
        <v>7</v>
      </c>
      <c r="C358" s="38" t="s">
        <v>106</v>
      </c>
      <c r="D358" s="63">
        <v>12000</v>
      </c>
      <c r="E358" s="63">
        <f t="shared" si="55"/>
        <v>12000</v>
      </c>
      <c r="F358" s="124">
        <f t="shared" si="56"/>
        <v>12000</v>
      </c>
      <c r="G358" s="112">
        <v>0</v>
      </c>
      <c r="H358" s="63">
        <v>0</v>
      </c>
      <c r="I358" s="63">
        <v>0</v>
      </c>
      <c r="J358" s="64">
        <v>0</v>
      </c>
      <c r="N358" s="15"/>
    </row>
    <row r="359" spans="1:14" ht="25.5" x14ac:dyDescent="0.2">
      <c r="A359" s="52" t="s">
        <v>217</v>
      </c>
      <c r="B359" s="38" t="s">
        <v>7</v>
      </c>
      <c r="C359" s="38" t="s">
        <v>106</v>
      </c>
      <c r="D359" s="63">
        <v>2801000</v>
      </c>
      <c r="E359" s="63">
        <f t="shared" si="55"/>
        <v>2801000</v>
      </c>
      <c r="F359" s="124">
        <f t="shared" si="56"/>
        <v>3101000</v>
      </c>
      <c r="G359" s="112">
        <v>300000</v>
      </c>
      <c r="H359" s="63">
        <v>0</v>
      </c>
      <c r="I359" s="63">
        <v>0</v>
      </c>
      <c r="J359" s="64">
        <v>0</v>
      </c>
      <c r="N359" s="15"/>
    </row>
    <row r="360" spans="1:14" ht="25.5" x14ac:dyDescent="0.2">
      <c r="A360" s="52" t="s">
        <v>216</v>
      </c>
      <c r="B360" s="38" t="s">
        <v>7</v>
      </c>
      <c r="C360" s="38" t="s">
        <v>106</v>
      </c>
      <c r="D360" s="63">
        <v>177000</v>
      </c>
      <c r="E360" s="63">
        <f t="shared" si="55"/>
        <v>177000</v>
      </c>
      <c r="F360" s="124">
        <f t="shared" si="56"/>
        <v>177000</v>
      </c>
      <c r="G360" s="112">
        <v>0</v>
      </c>
      <c r="H360" s="63">
        <v>0</v>
      </c>
      <c r="I360" s="63">
        <v>0</v>
      </c>
      <c r="J360" s="64">
        <v>0</v>
      </c>
      <c r="N360" s="15"/>
    </row>
    <row r="361" spans="1:14" ht="38.25" x14ac:dyDescent="0.2">
      <c r="A361" s="52" t="s">
        <v>219</v>
      </c>
      <c r="B361" s="38" t="s">
        <v>7</v>
      </c>
      <c r="C361" s="38" t="s">
        <v>106</v>
      </c>
      <c r="D361" s="63">
        <v>136000</v>
      </c>
      <c r="E361" s="63">
        <f t="shared" si="55"/>
        <v>136000</v>
      </c>
      <c r="F361" s="124">
        <f t="shared" si="56"/>
        <v>136000</v>
      </c>
      <c r="G361" s="112">
        <v>0</v>
      </c>
      <c r="H361" s="63">
        <v>0</v>
      </c>
      <c r="I361" s="63">
        <v>0</v>
      </c>
      <c r="J361" s="64">
        <v>0</v>
      </c>
      <c r="N361" s="15"/>
    </row>
    <row r="362" spans="1:14" ht="38.25" customHeight="1" x14ac:dyDescent="0.2">
      <c r="A362" s="52" t="s">
        <v>218</v>
      </c>
      <c r="B362" s="38" t="s">
        <v>7</v>
      </c>
      <c r="C362" s="38" t="s">
        <v>106</v>
      </c>
      <c r="D362" s="63">
        <v>38000</v>
      </c>
      <c r="E362" s="63">
        <f t="shared" si="55"/>
        <v>38000</v>
      </c>
      <c r="F362" s="124">
        <f t="shared" si="56"/>
        <v>38000</v>
      </c>
      <c r="G362" s="112">
        <v>0</v>
      </c>
      <c r="H362" s="63">
        <v>0</v>
      </c>
      <c r="I362" s="63">
        <v>0</v>
      </c>
      <c r="J362" s="64">
        <v>0</v>
      </c>
      <c r="N362" s="15"/>
    </row>
    <row r="363" spans="1:14" ht="26.25" thickBot="1" x14ac:dyDescent="0.25">
      <c r="A363" s="52" t="s">
        <v>220</v>
      </c>
      <c r="B363" s="38" t="s">
        <v>7</v>
      </c>
      <c r="C363" s="38" t="s">
        <v>106</v>
      </c>
      <c r="D363" s="63">
        <v>301000</v>
      </c>
      <c r="E363" s="63">
        <f t="shared" si="55"/>
        <v>301000</v>
      </c>
      <c r="F363" s="124">
        <f t="shared" si="56"/>
        <v>301000</v>
      </c>
      <c r="G363" s="112">
        <v>0</v>
      </c>
      <c r="H363" s="63">
        <v>0</v>
      </c>
      <c r="I363" s="63">
        <v>0</v>
      </c>
      <c r="J363" s="64">
        <v>0</v>
      </c>
      <c r="N363" s="15"/>
    </row>
    <row r="364" spans="1:14" ht="24.95" customHeight="1" thickBot="1" x14ac:dyDescent="0.25">
      <c r="A364" s="394" t="s">
        <v>117</v>
      </c>
      <c r="B364" s="395"/>
      <c r="C364" s="395"/>
      <c r="D364" s="135">
        <f t="shared" ref="D364:J364" si="58">SUM(D348:D363)</f>
        <v>13351750</v>
      </c>
      <c r="E364" s="135">
        <f t="shared" si="58"/>
        <v>13351750</v>
      </c>
      <c r="F364" s="135">
        <f t="shared" si="58"/>
        <v>26382550</v>
      </c>
      <c r="G364" s="136">
        <f t="shared" si="58"/>
        <v>13030800</v>
      </c>
      <c r="H364" s="136">
        <f t="shared" si="58"/>
        <v>0</v>
      </c>
      <c r="I364" s="136">
        <f t="shared" si="58"/>
        <v>0</v>
      </c>
      <c r="J364" s="137">
        <f t="shared" si="58"/>
        <v>0</v>
      </c>
      <c r="N364" s="15">
        <f t="shared" ref="N364:N366" si="59">E364+G364-F364+H364+I364+J364</f>
        <v>0</v>
      </c>
    </row>
    <row r="365" spans="1:14" ht="20.100000000000001" customHeight="1" x14ac:dyDescent="0.2">
      <c r="A365" s="359" t="s">
        <v>118</v>
      </c>
      <c r="B365" s="360"/>
      <c r="C365" s="360"/>
      <c r="D365" s="138">
        <v>262200</v>
      </c>
      <c r="E365" s="138">
        <v>262200</v>
      </c>
      <c r="F365" s="138">
        <v>262200</v>
      </c>
      <c r="G365" s="138"/>
      <c r="H365" s="138"/>
      <c r="I365" s="138"/>
      <c r="J365" s="139"/>
      <c r="N365" s="15">
        <f t="shared" si="59"/>
        <v>0</v>
      </c>
    </row>
    <row r="366" spans="1:14" ht="20.25" customHeight="1" x14ac:dyDescent="0.2">
      <c r="A366" s="351" t="s">
        <v>119</v>
      </c>
      <c r="B366" s="352"/>
      <c r="C366" s="352"/>
      <c r="D366" s="140">
        <f>D364+D365</f>
        <v>13613950</v>
      </c>
      <c r="E366" s="140">
        <f t="shared" ref="E366:J366" si="60">E364+E365</f>
        <v>13613950</v>
      </c>
      <c r="F366" s="140">
        <f t="shared" si="60"/>
        <v>26644750</v>
      </c>
      <c r="G366" s="140">
        <f t="shared" si="60"/>
        <v>13030800</v>
      </c>
      <c r="H366" s="140">
        <f t="shared" si="60"/>
        <v>0</v>
      </c>
      <c r="I366" s="140">
        <f t="shared" si="60"/>
        <v>0</v>
      </c>
      <c r="J366" s="141">
        <f t="shared" si="60"/>
        <v>0</v>
      </c>
      <c r="N366" s="15">
        <f t="shared" si="59"/>
        <v>0</v>
      </c>
    </row>
    <row r="367" spans="1:14" ht="24.95" customHeight="1" x14ac:dyDescent="0.2">
      <c r="A367" s="396" t="s">
        <v>120</v>
      </c>
      <c r="B367" s="397"/>
      <c r="C367" s="397"/>
      <c r="D367" s="397"/>
      <c r="E367" s="397"/>
      <c r="F367" s="397"/>
      <c r="G367" s="397"/>
      <c r="H367" s="397"/>
      <c r="I367" s="397"/>
      <c r="J367" s="398"/>
      <c r="N367" s="15"/>
    </row>
    <row r="368" spans="1:14" ht="15" x14ac:dyDescent="0.2">
      <c r="A368" s="52" t="s">
        <v>122</v>
      </c>
      <c r="B368" s="38" t="s">
        <v>7</v>
      </c>
      <c r="C368" s="38" t="s">
        <v>121</v>
      </c>
      <c r="D368" s="209">
        <v>2790000</v>
      </c>
      <c r="E368" s="209">
        <f t="shared" ref="E368:E377" si="61">D368</f>
        <v>2790000</v>
      </c>
      <c r="F368" s="210">
        <f t="shared" ref="F368:F377" si="62">E368+G368+H368+I368+J368</f>
        <v>2790000</v>
      </c>
      <c r="G368" s="211">
        <v>0</v>
      </c>
      <c r="H368" s="209">
        <v>0</v>
      </c>
      <c r="I368" s="209">
        <v>0</v>
      </c>
      <c r="J368" s="212">
        <v>0</v>
      </c>
      <c r="N368" s="15"/>
    </row>
    <row r="369" spans="1:19" ht="15" x14ac:dyDescent="0.2">
      <c r="A369" s="52" t="s">
        <v>331</v>
      </c>
      <c r="B369" s="38" t="s">
        <v>7</v>
      </c>
      <c r="C369" s="38" t="s">
        <v>121</v>
      </c>
      <c r="D369" s="209">
        <v>6000</v>
      </c>
      <c r="E369" s="209">
        <f t="shared" si="61"/>
        <v>6000</v>
      </c>
      <c r="F369" s="210">
        <f t="shared" si="62"/>
        <v>6000</v>
      </c>
      <c r="G369" s="211">
        <v>0</v>
      </c>
      <c r="H369" s="209">
        <v>0</v>
      </c>
      <c r="I369" s="209">
        <v>0</v>
      </c>
      <c r="J369" s="212">
        <v>0</v>
      </c>
      <c r="N369" s="15"/>
    </row>
    <row r="370" spans="1:19" ht="25.5" x14ac:dyDescent="0.2">
      <c r="A370" s="52" t="s">
        <v>332</v>
      </c>
      <c r="B370" s="38" t="s">
        <v>7</v>
      </c>
      <c r="C370" s="38" t="s">
        <v>121</v>
      </c>
      <c r="D370" s="209">
        <v>11000</v>
      </c>
      <c r="E370" s="209">
        <f t="shared" si="61"/>
        <v>11000</v>
      </c>
      <c r="F370" s="210">
        <f t="shared" si="62"/>
        <v>11000</v>
      </c>
      <c r="G370" s="211">
        <v>0</v>
      </c>
      <c r="H370" s="209">
        <v>0</v>
      </c>
      <c r="I370" s="209">
        <v>0</v>
      </c>
      <c r="J370" s="212">
        <v>0</v>
      </c>
      <c r="N370" s="15"/>
    </row>
    <row r="371" spans="1:19" ht="25.5" x14ac:dyDescent="0.2">
      <c r="A371" s="52" t="s">
        <v>123</v>
      </c>
      <c r="B371" s="38" t="s">
        <v>7</v>
      </c>
      <c r="C371" s="38" t="s">
        <v>121</v>
      </c>
      <c r="D371" s="209">
        <v>16000</v>
      </c>
      <c r="E371" s="209">
        <f t="shared" si="61"/>
        <v>16000</v>
      </c>
      <c r="F371" s="210">
        <f t="shared" si="62"/>
        <v>16000</v>
      </c>
      <c r="G371" s="211">
        <v>0</v>
      </c>
      <c r="H371" s="209">
        <v>0</v>
      </c>
      <c r="I371" s="209">
        <v>0</v>
      </c>
      <c r="J371" s="212">
        <v>0</v>
      </c>
      <c r="N371" s="15"/>
    </row>
    <row r="372" spans="1:19" ht="25.5" x14ac:dyDescent="0.2">
      <c r="A372" s="52" t="s">
        <v>124</v>
      </c>
      <c r="B372" s="38" t="s">
        <v>7</v>
      </c>
      <c r="C372" s="38" t="s">
        <v>121</v>
      </c>
      <c r="D372" s="209">
        <v>110000</v>
      </c>
      <c r="E372" s="209">
        <f t="shared" si="61"/>
        <v>110000</v>
      </c>
      <c r="F372" s="210">
        <f t="shared" si="62"/>
        <v>110000</v>
      </c>
      <c r="G372" s="211">
        <v>0</v>
      </c>
      <c r="H372" s="209">
        <v>0</v>
      </c>
      <c r="I372" s="209">
        <v>0</v>
      </c>
      <c r="J372" s="212">
        <v>0</v>
      </c>
      <c r="N372" s="15"/>
    </row>
    <row r="373" spans="1:19" ht="25.5" x14ac:dyDescent="0.2">
      <c r="A373" s="52" t="s">
        <v>125</v>
      </c>
      <c r="B373" s="38" t="s">
        <v>7</v>
      </c>
      <c r="C373" s="38" t="s">
        <v>121</v>
      </c>
      <c r="D373" s="209">
        <v>17000</v>
      </c>
      <c r="E373" s="209">
        <f t="shared" si="61"/>
        <v>17000</v>
      </c>
      <c r="F373" s="210">
        <f t="shared" si="62"/>
        <v>17000</v>
      </c>
      <c r="G373" s="211">
        <v>0</v>
      </c>
      <c r="H373" s="209">
        <v>0</v>
      </c>
      <c r="I373" s="209">
        <v>0</v>
      </c>
      <c r="J373" s="212">
        <v>0</v>
      </c>
      <c r="N373" s="15"/>
    </row>
    <row r="374" spans="1:19" ht="25.5" x14ac:dyDescent="0.2">
      <c r="A374" s="52" t="s">
        <v>126</v>
      </c>
      <c r="B374" s="38" t="s">
        <v>7</v>
      </c>
      <c r="C374" s="38" t="s">
        <v>121</v>
      </c>
      <c r="D374" s="209">
        <v>121000</v>
      </c>
      <c r="E374" s="209">
        <f t="shared" si="61"/>
        <v>121000</v>
      </c>
      <c r="F374" s="210">
        <f t="shared" si="62"/>
        <v>121000</v>
      </c>
      <c r="G374" s="211">
        <v>0</v>
      </c>
      <c r="H374" s="209">
        <v>0</v>
      </c>
      <c r="I374" s="209">
        <v>0</v>
      </c>
      <c r="J374" s="212">
        <v>0</v>
      </c>
      <c r="N374" s="15"/>
    </row>
    <row r="375" spans="1:19" ht="25.5" x14ac:dyDescent="0.2">
      <c r="A375" s="52" t="s">
        <v>206</v>
      </c>
      <c r="B375" s="38" t="s">
        <v>7</v>
      </c>
      <c r="C375" s="38" t="s">
        <v>121</v>
      </c>
      <c r="D375" s="209">
        <v>15000</v>
      </c>
      <c r="E375" s="209">
        <f t="shared" si="61"/>
        <v>15000</v>
      </c>
      <c r="F375" s="210">
        <f t="shared" si="62"/>
        <v>15000</v>
      </c>
      <c r="G375" s="211">
        <v>0</v>
      </c>
      <c r="H375" s="209">
        <v>0</v>
      </c>
      <c r="I375" s="209">
        <v>0</v>
      </c>
      <c r="J375" s="212">
        <v>0</v>
      </c>
      <c r="N375" s="15"/>
    </row>
    <row r="376" spans="1:19" ht="27" customHeight="1" x14ac:dyDescent="0.2">
      <c r="A376" s="52" t="s">
        <v>127</v>
      </c>
      <c r="B376" s="38" t="s">
        <v>7</v>
      </c>
      <c r="C376" s="38" t="s">
        <v>121</v>
      </c>
      <c r="D376" s="209">
        <v>14000</v>
      </c>
      <c r="E376" s="209">
        <f t="shared" si="61"/>
        <v>14000</v>
      </c>
      <c r="F376" s="210">
        <f t="shared" si="62"/>
        <v>14000</v>
      </c>
      <c r="G376" s="211">
        <v>0</v>
      </c>
      <c r="H376" s="209">
        <v>0</v>
      </c>
      <c r="I376" s="209">
        <v>0</v>
      </c>
      <c r="J376" s="212">
        <v>0</v>
      </c>
      <c r="N376" s="15"/>
    </row>
    <row r="377" spans="1:19" ht="25.5" x14ac:dyDescent="0.2">
      <c r="A377" s="52" t="s">
        <v>128</v>
      </c>
      <c r="B377" s="38" t="s">
        <v>7</v>
      </c>
      <c r="C377" s="38" t="s">
        <v>121</v>
      </c>
      <c r="D377" s="209">
        <v>4100</v>
      </c>
      <c r="E377" s="209">
        <f t="shared" si="61"/>
        <v>4100</v>
      </c>
      <c r="F377" s="210">
        <f t="shared" si="62"/>
        <v>4100</v>
      </c>
      <c r="G377" s="211">
        <v>0</v>
      </c>
      <c r="H377" s="209">
        <v>0</v>
      </c>
      <c r="I377" s="209">
        <v>0</v>
      </c>
      <c r="J377" s="212">
        <v>0</v>
      </c>
      <c r="N377" s="15"/>
    </row>
    <row r="378" spans="1:19" ht="14.25" x14ac:dyDescent="0.2">
      <c r="A378" s="399" t="s">
        <v>129</v>
      </c>
      <c r="B378" s="400"/>
      <c r="C378" s="401"/>
      <c r="D378" s="142">
        <f t="shared" ref="D378:J378" si="63">SUM(D368:D377)</f>
        <v>3104100</v>
      </c>
      <c r="E378" s="142">
        <f t="shared" si="63"/>
        <v>3104100</v>
      </c>
      <c r="F378" s="142">
        <f t="shared" si="63"/>
        <v>3104100</v>
      </c>
      <c r="G378" s="142">
        <f t="shared" si="63"/>
        <v>0</v>
      </c>
      <c r="H378" s="142">
        <f t="shared" si="63"/>
        <v>0</v>
      </c>
      <c r="I378" s="142">
        <f t="shared" si="63"/>
        <v>0</v>
      </c>
      <c r="J378" s="143">
        <f t="shared" si="63"/>
        <v>0</v>
      </c>
      <c r="N378" s="15"/>
    </row>
    <row r="379" spans="1:19" ht="30" customHeight="1" x14ac:dyDescent="0.2">
      <c r="A379" s="378" t="s">
        <v>130</v>
      </c>
      <c r="B379" s="379"/>
      <c r="C379" s="380"/>
      <c r="D379" s="144">
        <v>722500</v>
      </c>
      <c r="E379" s="144">
        <v>722500</v>
      </c>
      <c r="F379" s="144">
        <v>722500</v>
      </c>
      <c r="G379" s="144"/>
      <c r="H379" s="144"/>
      <c r="I379" s="144"/>
      <c r="J379" s="144"/>
      <c r="N379" s="15"/>
    </row>
    <row r="380" spans="1:19" ht="20.100000000000001" customHeight="1" thickBot="1" x14ac:dyDescent="0.25">
      <c r="A380" s="351" t="s">
        <v>131</v>
      </c>
      <c r="B380" s="352"/>
      <c r="C380" s="352"/>
      <c r="D380" s="140">
        <f>D379+D378</f>
        <v>3826600</v>
      </c>
      <c r="E380" s="140">
        <f t="shared" ref="E380:J380" si="64">E379+E378</f>
        <v>3826600</v>
      </c>
      <c r="F380" s="140">
        <f t="shared" si="64"/>
        <v>3826600</v>
      </c>
      <c r="G380" s="140">
        <f t="shared" si="64"/>
        <v>0</v>
      </c>
      <c r="H380" s="140">
        <f t="shared" si="64"/>
        <v>0</v>
      </c>
      <c r="I380" s="140">
        <f t="shared" si="64"/>
        <v>0</v>
      </c>
      <c r="J380" s="141">
        <f t="shared" si="64"/>
        <v>0</v>
      </c>
      <c r="N380" s="15"/>
    </row>
    <row r="381" spans="1:19" ht="24.95" customHeight="1" thickBot="1" x14ac:dyDescent="0.25">
      <c r="A381" s="353" t="s">
        <v>132</v>
      </c>
      <c r="B381" s="354"/>
      <c r="C381" s="354"/>
      <c r="D381" s="354"/>
      <c r="E381" s="354"/>
      <c r="F381" s="354"/>
      <c r="G381" s="354"/>
      <c r="H381" s="354"/>
      <c r="I381" s="354"/>
      <c r="J381" s="355"/>
      <c r="N381" s="15">
        <f>E381+G381-F381+H381+I381+J381</f>
        <v>0</v>
      </c>
      <c r="S381" s="15"/>
    </row>
    <row r="382" spans="1:19" ht="14.25" x14ac:dyDescent="0.2">
      <c r="A382" s="258" t="s">
        <v>133</v>
      </c>
      <c r="B382" s="259" t="s">
        <v>7</v>
      </c>
      <c r="C382" s="259" t="s">
        <v>134</v>
      </c>
      <c r="D382" s="257">
        <v>2163000</v>
      </c>
      <c r="E382" s="257">
        <f t="shared" ref="E382:E388" si="65">D382</f>
        <v>2163000</v>
      </c>
      <c r="F382" s="260">
        <f t="shared" ref="F382:F408" si="66">D382+G382+H382+I382+J382</f>
        <v>2163000</v>
      </c>
      <c r="G382" s="256">
        <v>0</v>
      </c>
      <c r="H382" s="257">
        <v>0</v>
      </c>
      <c r="I382" s="257">
        <v>0</v>
      </c>
      <c r="J382" s="255">
        <v>0</v>
      </c>
      <c r="N382" s="15"/>
    </row>
    <row r="383" spans="1:19" ht="14.25" x14ac:dyDescent="0.2">
      <c r="A383" s="52" t="s">
        <v>135</v>
      </c>
      <c r="B383" s="38" t="s">
        <v>7</v>
      </c>
      <c r="C383" s="38" t="s">
        <v>134</v>
      </c>
      <c r="D383" s="63">
        <v>3995000</v>
      </c>
      <c r="E383" s="63">
        <f t="shared" si="65"/>
        <v>3995000</v>
      </c>
      <c r="F383" s="124">
        <f t="shared" si="66"/>
        <v>3995000</v>
      </c>
      <c r="G383" s="112">
        <v>0</v>
      </c>
      <c r="H383" s="63">
        <v>0</v>
      </c>
      <c r="I383" s="63">
        <v>0</v>
      </c>
      <c r="J383" s="64">
        <v>0</v>
      </c>
      <c r="N383" s="15"/>
    </row>
    <row r="384" spans="1:19" ht="14.25" x14ac:dyDescent="0.2">
      <c r="A384" s="52" t="s">
        <v>136</v>
      </c>
      <c r="B384" s="38" t="s">
        <v>7</v>
      </c>
      <c r="C384" s="38" t="s">
        <v>134</v>
      </c>
      <c r="D384" s="63">
        <v>1670000</v>
      </c>
      <c r="E384" s="63">
        <f t="shared" si="65"/>
        <v>1670000</v>
      </c>
      <c r="F384" s="124">
        <f t="shared" si="66"/>
        <v>1670000</v>
      </c>
      <c r="G384" s="112">
        <v>0</v>
      </c>
      <c r="H384" s="63">
        <v>0</v>
      </c>
      <c r="I384" s="63">
        <v>0</v>
      </c>
      <c r="J384" s="64">
        <v>0</v>
      </c>
      <c r="N384" s="15"/>
    </row>
    <row r="385" spans="1:14" ht="14.25" x14ac:dyDescent="0.2">
      <c r="A385" s="52" t="s">
        <v>137</v>
      </c>
      <c r="B385" s="38" t="s">
        <v>7</v>
      </c>
      <c r="C385" s="38" t="s">
        <v>134</v>
      </c>
      <c r="D385" s="63">
        <v>3671000</v>
      </c>
      <c r="E385" s="63">
        <f t="shared" si="65"/>
        <v>3671000</v>
      </c>
      <c r="F385" s="124">
        <f t="shared" si="66"/>
        <v>3671000</v>
      </c>
      <c r="G385" s="112">
        <v>0</v>
      </c>
      <c r="H385" s="63">
        <v>0</v>
      </c>
      <c r="I385" s="63">
        <v>0</v>
      </c>
      <c r="J385" s="64">
        <v>0</v>
      </c>
      <c r="N385" s="15"/>
    </row>
    <row r="386" spans="1:14" ht="14.25" x14ac:dyDescent="0.2">
      <c r="A386" s="52" t="s">
        <v>138</v>
      </c>
      <c r="B386" s="38" t="s">
        <v>7</v>
      </c>
      <c r="C386" s="38" t="s">
        <v>134</v>
      </c>
      <c r="D386" s="63">
        <v>2505000</v>
      </c>
      <c r="E386" s="63">
        <f t="shared" si="65"/>
        <v>2505000</v>
      </c>
      <c r="F386" s="124">
        <f t="shared" si="66"/>
        <v>2505000</v>
      </c>
      <c r="G386" s="112">
        <v>0</v>
      </c>
      <c r="H386" s="63">
        <v>0</v>
      </c>
      <c r="I386" s="63">
        <v>0</v>
      </c>
      <c r="J386" s="64">
        <v>0</v>
      </c>
      <c r="N386" s="15"/>
    </row>
    <row r="387" spans="1:14" ht="29.25" customHeight="1" x14ac:dyDescent="0.2">
      <c r="A387" s="52" t="s">
        <v>225</v>
      </c>
      <c r="B387" s="38" t="s">
        <v>7</v>
      </c>
      <c r="C387" s="38" t="s">
        <v>134</v>
      </c>
      <c r="D387" s="63">
        <v>373000</v>
      </c>
      <c r="E387" s="63">
        <f t="shared" si="65"/>
        <v>373000</v>
      </c>
      <c r="F387" s="124">
        <f t="shared" si="66"/>
        <v>373000</v>
      </c>
      <c r="G387" s="112">
        <v>0</v>
      </c>
      <c r="H387" s="63">
        <v>0</v>
      </c>
      <c r="I387" s="63">
        <v>0</v>
      </c>
      <c r="J387" s="64">
        <v>0</v>
      </c>
      <c r="N387" s="15"/>
    </row>
    <row r="388" spans="1:14" ht="57" customHeight="1" x14ac:dyDescent="0.2">
      <c r="A388" s="52" t="s">
        <v>139</v>
      </c>
      <c r="B388" s="38" t="s">
        <v>7</v>
      </c>
      <c r="C388" s="38" t="s">
        <v>134</v>
      </c>
      <c r="D388" s="63">
        <v>3200400</v>
      </c>
      <c r="E388" s="63">
        <f t="shared" si="65"/>
        <v>3200400</v>
      </c>
      <c r="F388" s="124">
        <f t="shared" si="66"/>
        <v>3200400</v>
      </c>
      <c r="G388" s="112">
        <v>0</v>
      </c>
      <c r="H388" s="63">
        <v>0</v>
      </c>
      <c r="I388" s="63">
        <v>0</v>
      </c>
      <c r="J388" s="64">
        <v>0</v>
      </c>
      <c r="N388" s="15"/>
    </row>
    <row r="389" spans="1:14" ht="35.1" hidden="1" customHeight="1" x14ac:dyDescent="0.2">
      <c r="A389" s="70"/>
      <c r="B389" s="38" t="s">
        <v>187</v>
      </c>
      <c r="C389" s="38" t="s">
        <v>188</v>
      </c>
      <c r="D389" s="63"/>
      <c r="E389" s="63">
        <f t="shared" ref="E389" si="67">D389</f>
        <v>0</v>
      </c>
      <c r="F389" s="145">
        <f t="shared" si="66"/>
        <v>0</v>
      </c>
      <c r="G389" s="96">
        <v>0</v>
      </c>
      <c r="H389" s="43">
        <v>0</v>
      </c>
      <c r="I389" s="43">
        <v>0</v>
      </c>
      <c r="J389" s="146">
        <v>0</v>
      </c>
      <c r="N389" s="15">
        <f>E389+G389-F389+H389+I389+J389</f>
        <v>0</v>
      </c>
    </row>
    <row r="390" spans="1:14" ht="24.75" customHeight="1" x14ac:dyDescent="0.2">
      <c r="A390" s="147" t="s">
        <v>140</v>
      </c>
      <c r="B390" s="38" t="s">
        <v>7</v>
      </c>
      <c r="C390" s="38" t="s">
        <v>134</v>
      </c>
      <c r="D390" s="94">
        <v>8000</v>
      </c>
      <c r="E390" s="63">
        <f t="shared" ref="E390:E408" si="68">D390</f>
        <v>8000</v>
      </c>
      <c r="F390" s="124">
        <f t="shared" si="66"/>
        <v>8000</v>
      </c>
      <c r="G390" s="148">
        <v>0</v>
      </c>
      <c r="H390" s="94">
        <v>0</v>
      </c>
      <c r="I390" s="94">
        <v>0</v>
      </c>
      <c r="J390" s="97">
        <v>0</v>
      </c>
      <c r="N390" s="15"/>
    </row>
    <row r="391" spans="1:14" ht="29.25" customHeight="1" x14ac:dyDescent="0.2">
      <c r="A391" s="147" t="s">
        <v>141</v>
      </c>
      <c r="B391" s="38" t="s">
        <v>7</v>
      </c>
      <c r="C391" s="38" t="s">
        <v>134</v>
      </c>
      <c r="D391" s="94">
        <v>13900</v>
      </c>
      <c r="E391" s="63">
        <f t="shared" si="68"/>
        <v>13900</v>
      </c>
      <c r="F391" s="124">
        <f t="shared" si="66"/>
        <v>13900</v>
      </c>
      <c r="G391" s="148">
        <v>0</v>
      </c>
      <c r="H391" s="94">
        <v>0</v>
      </c>
      <c r="I391" s="94">
        <v>0</v>
      </c>
      <c r="J391" s="97">
        <v>0</v>
      </c>
      <c r="N391" s="15"/>
    </row>
    <row r="392" spans="1:14" ht="27" customHeight="1" x14ac:dyDescent="0.2">
      <c r="A392" s="147" t="s">
        <v>142</v>
      </c>
      <c r="B392" s="38" t="s">
        <v>7</v>
      </c>
      <c r="C392" s="38" t="s">
        <v>134</v>
      </c>
      <c r="D392" s="94">
        <v>6500</v>
      </c>
      <c r="E392" s="63">
        <f t="shared" si="68"/>
        <v>6500</v>
      </c>
      <c r="F392" s="124">
        <f t="shared" si="66"/>
        <v>6500</v>
      </c>
      <c r="G392" s="148">
        <v>0</v>
      </c>
      <c r="H392" s="94">
        <v>0</v>
      </c>
      <c r="I392" s="94">
        <v>0</v>
      </c>
      <c r="J392" s="97">
        <v>0</v>
      </c>
      <c r="N392" s="15"/>
    </row>
    <row r="393" spans="1:14" ht="25.5" x14ac:dyDescent="0.2">
      <c r="A393" s="147" t="s">
        <v>143</v>
      </c>
      <c r="B393" s="38" t="s">
        <v>7</v>
      </c>
      <c r="C393" s="38" t="s">
        <v>134</v>
      </c>
      <c r="D393" s="94">
        <v>13000</v>
      </c>
      <c r="E393" s="63">
        <f t="shared" si="68"/>
        <v>13000</v>
      </c>
      <c r="F393" s="124">
        <f t="shared" si="66"/>
        <v>13000</v>
      </c>
      <c r="G393" s="148">
        <v>0</v>
      </c>
      <c r="H393" s="94">
        <v>0</v>
      </c>
      <c r="I393" s="94">
        <v>0</v>
      </c>
      <c r="J393" s="97">
        <v>0</v>
      </c>
      <c r="N393" s="15"/>
    </row>
    <row r="394" spans="1:14" ht="25.5" x14ac:dyDescent="0.2">
      <c r="A394" s="147" t="s">
        <v>150</v>
      </c>
      <c r="B394" s="38" t="s">
        <v>7</v>
      </c>
      <c r="C394" s="38" t="s">
        <v>134</v>
      </c>
      <c r="D394" s="94">
        <v>8521</v>
      </c>
      <c r="E394" s="63">
        <f t="shared" ref="E394" si="69">D394</f>
        <v>8521</v>
      </c>
      <c r="F394" s="124">
        <f t="shared" ref="F394" si="70">D394+G394+H394+I394+J394</f>
        <v>8521</v>
      </c>
      <c r="G394" s="148">
        <v>0</v>
      </c>
      <c r="H394" s="94">
        <v>0</v>
      </c>
      <c r="I394" s="94">
        <v>0</v>
      </c>
      <c r="J394" s="97">
        <v>0</v>
      </c>
      <c r="N394" s="15"/>
    </row>
    <row r="395" spans="1:14" ht="70.5" customHeight="1" x14ac:dyDescent="0.2">
      <c r="A395" s="147" t="s">
        <v>144</v>
      </c>
      <c r="B395" s="38" t="s">
        <v>7</v>
      </c>
      <c r="C395" s="38" t="s">
        <v>134</v>
      </c>
      <c r="D395" s="94">
        <v>45200</v>
      </c>
      <c r="E395" s="63">
        <f t="shared" si="68"/>
        <v>45200</v>
      </c>
      <c r="F395" s="124">
        <f t="shared" si="66"/>
        <v>45200</v>
      </c>
      <c r="G395" s="148">
        <v>0</v>
      </c>
      <c r="H395" s="94">
        <v>0</v>
      </c>
      <c r="I395" s="94">
        <v>0</v>
      </c>
      <c r="J395" s="97">
        <v>0</v>
      </c>
      <c r="N395" s="15"/>
    </row>
    <row r="396" spans="1:14" ht="67.5" customHeight="1" x14ac:dyDescent="0.2">
      <c r="A396" s="147" t="s">
        <v>145</v>
      </c>
      <c r="B396" s="38" t="s">
        <v>7</v>
      </c>
      <c r="C396" s="38" t="s">
        <v>134</v>
      </c>
      <c r="D396" s="94">
        <v>35400</v>
      </c>
      <c r="E396" s="63">
        <f t="shared" si="68"/>
        <v>35400</v>
      </c>
      <c r="F396" s="124">
        <f t="shared" si="66"/>
        <v>35400</v>
      </c>
      <c r="G396" s="148">
        <v>0</v>
      </c>
      <c r="H396" s="94">
        <v>0</v>
      </c>
      <c r="I396" s="94">
        <v>0</v>
      </c>
      <c r="J396" s="97">
        <v>0</v>
      </c>
      <c r="N396" s="15"/>
    </row>
    <row r="397" spans="1:14" ht="25.5" x14ac:dyDescent="0.2">
      <c r="A397" s="147" t="s">
        <v>146</v>
      </c>
      <c r="B397" s="38" t="s">
        <v>7</v>
      </c>
      <c r="C397" s="38" t="s">
        <v>134</v>
      </c>
      <c r="D397" s="94">
        <v>2000000</v>
      </c>
      <c r="E397" s="63">
        <f t="shared" si="68"/>
        <v>2000000</v>
      </c>
      <c r="F397" s="124">
        <f t="shared" si="66"/>
        <v>29462400</v>
      </c>
      <c r="G397" s="148">
        <v>20092400</v>
      </c>
      <c r="H397" s="94">
        <v>7370000</v>
      </c>
      <c r="I397" s="94">
        <v>0</v>
      </c>
      <c r="J397" s="97">
        <v>0</v>
      </c>
      <c r="N397" s="15"/>
    </row>
    <row r="398" spans="1:14" ht="25.5" x14ac:dyDescent="0.2">
      <c r="A398" s="147" t="s">
        <v>147</v>
      </c>
      <c r="B398" s="38" t="s">
        <v>7</v>
      </c>
      <c r="C398" s="38" t="s">
        <v>134</v>
      </c>
      <c r="D398" s="94">
        <v>369000</v>
      </c>
      <c r="E398" s="63">
        <f t="shared" si="68"/>
        <v>369000</v>
      </c>
      <c r="F398" s="124">
        <f t="shared" si="66"/>
        <v>738000</v>
      </c>
      <c r="G398" s="148">
        <v>369000</v>
      </c>
      <c r="H398" s="94">
        <v>0</v>
      </c>
      <c r="I398" s="94">
        <v>0</v>
      </c>
      <c r="J398" s="97">
        <v>0</v>
      </c>
      <c r="N398" s="15"/>
    </row>
    <row r="399" spans="1:14" ht="38.25" x14ac:dyDescent="0.2">
      <c r="A399" s="147" t="s">
        <v>148</v>
      </c>
      <c r="B399" s="38" t="s">
        <v>7</v>
      </c>
      <c r="C399" s="38" t="s">
        <v>134</v>
      </c>
      <c r="D399" s="94">
        <v>97000</v>
      </c>
      <c r="E399" s="63">
        <f t="shared" si="68"/>
        <v>97000</v>
      </c>
      <c r="F399" s="124">
        <f t="shared" si="66"/>
        <v>259000</v>
      </c>
      <c r="G399" s="148">
        <v>97000</v>
      </c>
      <c r="H399" s="94">
        <v>65000</v>
      </c>
      <c r="I399" s="94">
        <v>0</v>
      </c>
      <c r="J399" s="97">
        <v>0</v>
      </c>
      <c r="N399" s="15"/>
    </row>
    <row r="400" spans="1:14" ht="38.25" x14ac:dyDescent="0.2">
      <c r="A400" s="147" t="s">
        <v>149</v>
      </c>
      <c r="B400" s="38" t="s">
        <v>7</v>
      </c>
      <c r="C400" s="38" t="s">
        <v>134</v>
      </c>
      <c r="D400" s="94">
        <v>49000</v>
      </c>
      <c r="E400" s="63">
        <f t="shared" si="68"/>
        <v>49000</v>
      </c>
      <c r="F400" s="124">
        <f t="shared" si="66"/>
        <v>131000</v>
      </c>
      <c r="G400" s="148">
        <v>49000</v>
      </c>
      <c r="H400" s="94">
        <v>33000</v>
      </c>
      <c r="I400" s="94">
        <v>0</v>
      </c>
      <c r="J400" s="97">
        <v>0</v>
      </c>
      <c r="N400" s="15"/>
    </row>
    <row r="401" spans="1:14" ht="25.5" x14ac:dyDescent="0.2">
      <c r="A401" s="48" t="s">
        <v>240</v>
      </c>
      <c r="B401" s="49" t="s">
        <v>187</v>
      </c>
      <c r="C401" s="27" t="s">
        <v>134</v>
      </c>
      <c r="D401" s="149">
        <v>500</v>
      </c>
      <c r="E401" s="150">
        <f t="shared" si="68"/>
        <v>500</v>
      </c>
      <c r="F401" s="151">
        <f t="shared" si="66"/>
        <v>500</v>
      </c>
      <c r="G401" s="262">
        <v>0</v>
      </c>
      <c r="H401" s="149">
        <v>0</v>
      </c>
      <c r="I401" s="149">
        <v>0</v>
      </c>
      <c r="J401" s="152">
        <v>0</v>
      </c>
      <c r="N401" s="15"/>
    </row>
    <row r="402" spans="1:14" ht="25.5" x14ac:dyDescent="0.2">
      <c r="A402" s="52" t="s">
        <v>241</v>
      </c>
      <c r="B402" s="49" t="s">
        <v>7</v>
      </c>
      <c r="C402" s="27" t="s">
        <v>134</v>
      </c>
      <c r="D402" s="149">
        <v>0</v>
      </c>
      <c r="E402" s="150">
        <f t="shared" si="68"/>
        <v>0</v>
      </c>
      <c r="F402" s="151">
        <f t="shared" si="66"/>
        <v>3570</v>
      </c>
      <c r="G402" s="112">
        <v>3570</v>
      </c>
      <c r="H402" s="149">
        <v>0</v>
      </c>
      <c r="I402" s="149">
        <v>0</v>
      </c>
      <c r="J402" s="152">
        <v>0</v>
      </c>
      <c r="N402" s="15"/>
    </row>
    <row r="403" spans="1:14" ht="25.5" x14ac:dyDescent="0.2">
      <c r="A403" s="52" t="s">
        <v>242</v>
      </c>
      <c r="B403" s="49" t="s">
        <v>7</v>
      </c>
      <c r="C403" s="27" t="s">
        <v>134</v>
      </c>
      <c r="D403" s="149">
        <v>2400</v>
      </c>
      <c r="E403" s="150">
        <f t="shared" si="68"/>
        <v>2400</v>
      </c>
      <c r="F403" s="151">
        <f t="shared" si="66"/>
        <v>2400</v>
      </c>
      <c r="G403" s="112">
        <v>0</v>
      </c>
      <c r="H403" s="149">
        <v>0</v>
      </c>
      <c r="I403" s="149">
        <v>0</v>
      </c>
      <c r="J403" s="152">
        <v>0</v>
      </c>
      <c r="N403" s="15"/>
    </row>
    <row r="404" spans="1:14" ht="25.5" x14ac:dyDescent="0.2">
      <c r="A404" s="147" t="s">
        <v>151</v>
      </c>
      <c r="B404" s="38" t="s">
        <v>7</v>
      </c>
      <c r="C404" s="38" t="s">
        <v>134</v>
      </c>
      <c r="D404" s="94">
        <v>0</v>
      </c>
      <c r="E404" s="63">
        <f t="shared" si="68"/>
        <v>0</v>
      </c>
      <c r="F404" s="124">
        <f t="shared" si="66"/>
        <v>7600</v>
      </c>
      <c r="G404" s="148">
        <v>7600</v>
      </c>
      <c r="H404" s="94">
        <v>0</v>
      </c>
      <c r="I404" s="94">
        <v>0</v>
      </c>
      <c r="J404" s="97">
        <v>0</v>
      </c>
      <c r="N404" s="15"/>
    </row>
    <row r="405" spans="1:14" ht="25.5" x14ac:dyDescent="0.2">
      <c r="A405" s="147" t="s">
        <v>152</v>
      </c>
      <c r="B405" s="38" t="s">
        <v>7</v>
      </c>
      <c r="C405" s="38" t="s">
        <v>134</v>
      </c>
      <c r="D405" s="94">
        <v>4752</v>
      </c>
      <c r="E405" s="63">
        <f t="shared" si="68"/>
        <v>4752</v>
      </c>
      <c r="F405" s="124">
        <f t="shared" si="66"/>
        <v>4752</v>
      </c>
      <c r="G405" s="148">
        <v>0</v>
      </c>
      <c r="H405" s="94">
        <v>0</v>
      </c>
      <c r="I405" s="94">
        <v>0</v>
      </c>
      <c r="J405" s="97">
        <v>0</v>
      </c>
      <c r="N405" s="15"/>
    </row>
    <row r="406" spans="1:14" ht="25.5" x14ac:dyDescent="0.2">
      <c r="A406" s="147" t="s">
        <v>153</v>
      </c>
      <c r="B406" s="38" t="s">
        <v>7</v>
      </c>
      <c r="C406" s="38" t="s">
        <v>134</v>
      </c>
      <c r="D406" s="94">
        <v>0</v>
      </c>
      <c r="E406" s="63">
        <f t="shared" si="68"/>
        <v>0</v>
      </c>
      <c r="F406" s="124">
        <f t="shared" si="66"/>
        <v>5700</v>
      </c>
      <c r="G406" s="148">
        <v>5700</v>
      </c>
      <c r="H406" s="94">
        <v>0</v>
      </c>
      <c r="I406" s="94">
        <v>0</v>
      </c>
      <c r="J406" s="97">
        <v>0</v>
      </c>
      <c r="N406" s="15"/>
    </row>
    <row r="407" spans="1:14" ht="25.5" x14ac:dyDescent="0.2">
      <c r="A407" s="147" t="s">
        <v>154</v>
      </c>
      <c r="B407" s="38" t="s">
        <v>7</v>
      </c>
      <c r="C407" s="38" t="s">
        <v>134</v>
      </c>
      <c r="D407" s="94">
        <v>0</v>
      </c>
      <c r="E407" s="63">
        <f t="shared" si="68"/>
        <v>0</v>
      </c>
      <c r="F407" s="124">
        <f t="shared" si="66"/>
        <v>13100</v>
      </c>
      <c r="G407" s="148">
        <v>13100</v>
      </c>
      <c r="H407" s="94">
        <v>0</v>
      </c>
      <c r="I407" s="94">
        <v>0</v>
      </c>
      <c r="J407" s="97">
        <v>0</v>
      </c>
      <c r="N407" s="15"/>
    </row>
    <row r="408" spans="1:14" ht="25.5" x14ac:dyDescent="0.2">
      <c r="A408" s="263" t="s">
        <v>155</v>
      </c>
      <c r="B408" s="38" t="s">
        <v>7</v>
      </c>
      <c r="C408" s="38" t="s">
        <v>134</v>
      </c>
      <c r="D408" s="63">
        <v>9000</v>
      </c>
      <c r="E408" s="63">
        <f t="shared" si="68"/>
        <v>9000</v>
      </c>
      <c r="F408" s="124">
        <f t="shared" si="66"/>
        <v>9000</v>
      </c>
      <c r="G408" s="112">
        <v>0</v>
      </c>
      <c r="H408" s="63">
        <v>0</v>
      </c>
      <c r="I408" s="63">
        <v>0</v>
      </c>
      <c r="J408" s="64">
        <v>0</v>
      </c>
      <c r="N408" s="15"/>
    </row>
    <row r="409" spans="1:14" ht="35.1" customHeight="1" thickBot="1" x14ac:dyDescent="0.25">
      <c r="A409" s="356" t="s">
        <v>156</v>
      </c>
      <c r="B409" s="357"/>
      <c r="C409" s="358"/>
      <c r="D409" s="153">
        <f>SUM(D382:D408)</f>
        <v>20239573</v>
      </c>
      <c r="E409" s="135">
        <f t="shared" ref="E409:F409" si="71">SUM(E382:E408)</f>
        <v>20239573</v>
      </c>
      <c r="F409" s="135">
        <f t="shared" si="71"/>
        <v>48344943</v>
      </c>
      <c r="G409" s="135">
        <f>SUM(G382:G408)</f>
        <v>20637370</v>
      </c>
      <c r="H409" s="135">
        <f>SUM(H382:H408)</f>
        <v>7468000</v>
      </c>
      <c r="I409" s="135">
        <f>SUM(I382:I408)</f>
        <v>0</v>
      </c>
      <c r="J409" s="154">
        <f>SUM(J382:J408)</f>
        <v>0</v>
      </c>
      <c r="N409" s="15">
        <f>E409+G409-F409+H409+I409+J409</f>
        <v>0</v>
      </c>
    </row>
    <row r="410" spans="1:14" ht="24.95" customHeight="1" x14ac:dyDescent="0.2">
      <c r="A410" s="359" t="s">
        <v>157</v>
      </c>
      <c r="B410" s="360"/>
      <c r="C410" s="360"/>
      <c r="D410" s="138">
        <v>48500</v>
      </c>
      <c r="E410" s="138">
        <v>48500</v>
      </c>
      <c r="F410" s="138">
        <v>48500</v>
      </c>
      <c r="G410" s="138"/>
      <c r="H410" s="138"/>
      <c r="I410" s="138"/>
      <c r="J410" s="139"/>
      <c r="N410" s="15"/>
    </row>
    <row r="411" spans="1:14" ht="24.95" customHeight="1" thickBot="1" x14ac:dyDescent="0.25">
      <c r="A411" s="361" t="s">
        <v>158</v>
      </c>
      <c r="B411" s="362"/>
      <c r="C411" s="363"/>
      <c r="D411" s="140">
        <f>D409+D410</f>
        <v>20288073</v>
      </c>
      <c r="E411" s="140">
        <f t="shared" ref="E411:J411" si="72">E409+E410</f>
        <v>20288073</v>
      </c>
      <c r="F411" s="140">
        <f t="shared" si="72"/>
        <v>48393443</v>
      </c>
      <c r="G411" s="140">
        <f t="shared" si="72"/>
        <v>20637370</v>
      </c>
      <c r="H411" s="140">
        <f t="shared" si="72"/>
        <v>7468000</v>
      </c>
      <c r="I411" s="140">
        <f t="shared" si="72"/>
        <v>0</v>
      </c>
      <c r="J411" s="141">
        <f t="shared" si="72"/>
        <v>0</v>
      </c>
      <c r="N411" s="15">
        <f>E411+G411-F411+H411+I411+J411</f>
        <v>0</v>
      </c>
    </row>
    <row r="412" spans="1:14" ht="22.5" customHeight="1" thickBot="1" x14ac:dyDescent="0.25">
      <c r="A412" s="364" t="s">
        <v>159</v>
      </c>
      <c r="B412" s="365"/>
      <c r="C412" s="365"/>
      <c r="D412" s="365"/>
      <c r="E412" s="365"/>
      <c r="F412" s="365"/>
      <c r="G412" s="365"/>
      <c r="H412" s="365"/>
      <c r="I412" s="365"/>
      <c r="J412" s="366"/>
      <c r="N412" s="15">
        <f>E412+G412-F412+H412+I412+J412</f>
        <v>0</v>
      </c>
    </row>
    <row r="413" spans="1:14" ht="51" x14ac:dyDescent="0.2">
      <c r="A413" s="52" t="s">
        <v>161</v>
      </c>
      <c r="B413" s="38" t="s">
        <v>7</v>
      </c>
      <c r="C413" s="38" t="s">
        <v>160</v>
      </c>
      <c r="D413" s="63">
        <v>7000000</v>
      </c>
      <c r="E413" s="63">
        <f t="shared" ref="E413:E418" si="73">D413</f>
        <v>7000000</v>
      </c>
      <c r="F413" s="145">
        <f t="shared" ref="F413:F418" si="74">D413+G413+H413+I413+J413</f>
        <v>28800000</v>
      </c>
      <c r="G413" s="125">
        <v>21800000</v>
      </c>
      <c r="H413" s="63">
        <v>0</v>
      </c>
      <c r="I413" s="63">
        <v>0</v>
      </c>
      <c r="J413" s="64">
        <v>0</v>
      </c>
      <c r="N413" s="15"/>
    </row>
    <row r="414" spans="1:14" ht="51" x14ac:dyDescent="0.2">
      <c r="A414" s="52" t="s">
        <v>162</v>
      </c>
      <c r="B414" s="38" t="s">
        <v>7</v>
      </c>
      <c r="C414" s="38" t="s">
        <v>160</v>
      </c>
      <c r="D414" s="63">
        <v>860000</v>
      </c>
      <c r="E414" s="63">
        <f t="shared" si="73"/>
        <v>860000</v>
      </c>
      <c r="F414" s="145">
        <f t="shared" si="74"/>
        <v>860000</v>
      </c>
      <c r="G414" s="125">
        <v>0</v>
      </c>
      <c r="H414" s="63">
        <v>0</v>
      </c>
      <c r="I414" s="63">
        <v>0</v>
      </c>
      <c r="J414" s="64">
        <v>0</v>
      </c>
      <c r="N414" s="15"/>
    </row>
    <row r="415" spans="1:14" ht="58.5" customHeight="1" x14ac:dyDescent="0.2">
      <c r="A415" s="52" t="s">
        <v>163</v>
      </c>
      <c r="B415" s="38" t="s">
        <v>7</v>
      </c>
      <c r="C415" s="38" t="s">
        <v>160</v>
      </c>
      <c r="D415" s="63">
        <v>386000</v>
      </c>
      <c r="E415" s="63">
        <f t="shared" si="73"/>
        <v>386000</v>
      </c>
      <c r="F415" s="145">
        <f t="shared" si="74"/>
        <v>486000</v>
      </c>
      <c r="G415" s="125">
        <v>100000</v>
      </c>
      <c r="H415" s="63">
        <v>0</v>
      </c>
      <c r="I415" s="63">
        <v>0</v>
      </c>
      <c r="J415" s="64">
        <v>0</v>
      </c>
      <c r="N415" s="15"/>
    </row>
    <row r="416" spans="1:14" ht="56.25" customHeight="1" x14ac:dyDescent="0.2">
      <c r="A416" s="52" t="s">
        <v>164</v>
      </c>
      <c r="B416" s="38" t="s">
        <v>7</v>
      </c>
      <c r="C416" s="38" t="s">
        <v>160</v>
      </c>
      <c r="D416" s="63">
        <v>100000</v>
      </c>
      <c r="E416" s="63">
        <f t="shared" si="73"/>
        <v>100000</v>
      </c>
      <c r="F416" s="145">
        <f t="shared" si="74"/>
        <v>150000</v>
      </c>
      <c r="G416" s="125">
        <v>50000</v>
      </c>
      <c r="H416" s="63">
        <v>0</v>
      </c>
      <c r="I416" s="63">
        <v>0</v>
      </c>
      <c r="J416" s="64">
        <v>0</v>
      </c>
      <c r="N416" s="15"/>
    </row>
    <row r="417" spans="1:21" ht="38.25" x14ac:dyDescent="0.2">
      <c r="A417" s="304" t="s">
        <v>295</v>
      </c>
      <c r="B417" s="272" t="s">
        <v>7</v>
      </c>
      <c r="C417" s="272" t="s">
        <v>160</v>
      </c>
      <c r="D417" s="305">
        <v>900000</v>
      </c>
      <c r="E417" s="305">
        <f t="shared" si="73"/>
        <v>900000</v>
      </c>
      <c r="F417" s="306">
        <f t="shared" si="74"/>
        <v>900000</v>
      </c>
      <c r="G417" s="307">
        <v>0</v>
      </c>
      <c r="H417" s="305">
        <v>0</v>
      </c>
      <c r="I417" s="305">
        <v>0</v>
      </c>
      <c r="J417" s="308">
        <v>0</v>
      </c>
      <c r="N417" s="15"/>
    </row>
    <row r="418" spans="1:21" ht="38.25" x14ac:dyDescent="0.2">
      <c r="A418" s="304" t="s">
        <v>450</v>
      </c>
      <c r="B418" s="272" t="s">
        <v>7</v>
      </c>
      <c r="C418" s="272" t="s">
        <v>160</v>
      </c>
      <c r="D418" s="305">
        <v>5031365</v>
      </c>
      <c r="E418" s="305">
        <f t="shared" si="73"/>
        <v>5031365</v>
      </c>
      <c r="F418" s="306">
        <f t="shared" si="74"/>
        <v>5031365</v>
      </c>
      <c r="G418" s="307">
        <v>0</v>
      </c>
      <c r="H418" s="305">
        <v>0</v>
      </c>
      <c r="I418" s="305">
        <v>0</v>
      </c>
      <c r="J418" s="308">
        <v>0</v>
      </c>
      <c r="N418" s="15"/>
    </row>
    <row r="419" spans="1:21" ht="20.100000000000001" customHeight="1" x14ac:dyDescent="0.2">
      <c r="A419" s="367" t="s">
        <v>165</v>
      </c>
      <c r="B419" s="368"/>
      <c r="C419" s="368"/>
      <c r="D419" s="155">
        <f t="shared" ref="D419:J419" si="75">SUM(D413:D418)</f>
        <v>14277365</v>
      </c>
      <c r="E419" s="155">
        <f t="shared" si="75"/>
        <v>14277365</v>
      </c>
      <c r="F419" s="156">
        <f t="shared" si="75"/>
        <v>36227365</v>
      </c>
      <c r="G419" s="157">
        <f t="shared" si="75"/>
        <v>21950000</v>
      </c>
      <c r="H419" s="155">
        <f t="shared" si="75"/>
        <v>0</v>
      </c>
      <c r="I419" s="155">
        <f t="shared" si="75"/>
        <v>0</v>
      </c>
      <c r="J419" s="158">
        <f t="shared" si="75"/>
        <v>0</v>
      </c>
      <c r="N419" s="15">
        <f>E419+G419-F419+H419+I419+J419</f>
        <v>0</v>
      </c>
    </row>
    <row r="420" spans="1:21" ht="20.100000000000001" customHeight="1" x14ac:dyDescent="0.2">
      <c r="A420" s="369" t="s">
        <v>166</v>
      </c>
      <c r="B420" s="370"/>
      <c r="C420" s="370"/>
      <c r="D420" s="159">
        <v>25000</v>
      </c>
      <c r="E420" s="159">
        <v>25000</v>
      </c>
      <c r="F420" s="159">
        <v>25000</v>
      </c>
      <c r="G420" s="160">
        <v>0</v>
      </c>
      <c r="H420" s="159">
        <v>0</v>
      </c>
      <c r="I420" s="159">
        <v>0</v>
      </c>
      <c r="J420" s="161">
        <v>0</v>
      </c>
      <c r="N420" s="15"/>
      <c r="T420" s="15"/>
    </row>
    <row r="421" spans="1:21" ht="20.100000000000001" customHeight="1" thickBot="1" x14ac:dyDescent="0.25">
      <c r="A421" s="371" t="s">
        <v>167</v>
      </c>
      <c r="B421" s="372"/>
      <c r="C421" s="372"/>
      <c r="D421" s="162">
        <f>D419+D420</f>
        <v>14302365</v>
      </c>
      <c r="E421" s="162">
        <f t="shared" ref="E421:J421" si="76">E419+E420</f>
        <v>14302365</v>
      </c>
      <c r="F421" s="163">
        <f t="shared" si="76"/>
        <v>36252365</v>
      </c>
      <c r="G421" s="164">
        <f t="shared" si="76"/>
        <v>21950000</v>
      </c>
      <c r="H421" s="162">
        <f t="shared" si="76"/>
        <v>0</v>
      </c>
      <c r="I421" s="162">
        <f t="shared" si="76"/>
        <v>0</v>
      </c>
      <c r="J421" s="165">
        <f t="shared" si="76"/>
        <v>0</v>
      </c>
      <c r="K421" s="166" t="s">
        <v>168</v>
      </c>
      <c r="L421" s="166"/>
      <c r="M421" s="166">
        <v>23449599</v>
      </c>
      <c r="N421" s="167">
        <f>D427-M421</f>
        <v>208801580</v>
      </c>
      <c r="O421" s="166" t="s">
        <v>169</v>
      </c>
    </row>
    <row r="422" spans="1:21" ht="16.5" thickBot="1" x14ac:dyDescent="0.3">
      <c r="A422" s="373" t="s">
        <v>170</v>
      </c>
      <c r="B422" s="374"/>
      <c r="C422" s="375"/>
      <c r="D422" s="168">
        <v>392000</v>
      </c>
      <c r="E422" s="168">
        <v>0</v>
      </c>
      <c r="F422" s="169">
        <v>0</v>
      </c>
      <c r="G422" s="170"/>
      <c r="H422" s="171"/>
      <c r="I422" s="171"/>
      <c r="J422" s="172"/>
      <c r="K422" s="166" t="s">
        <v>171</v>
      </c>
      <c r="L422" s="166"/>
      <c r="M422" s="166">
        <v>312000</v>
      </c>
      <c r="N422" s="167">
        <f>D426-M422</f>
        <v>289000</v>
      </c>
      <c r="O422" s="166"/>
    </row>
    <row r="423" spans="1:21" ht="28.5" customHeight="1" thickBot="1" x14ac:dyDescent="0.3">
      <c r="A423" s="376" t="s">
        <v>464</v>
      </c>
      <c r="B423" s="377"/>
      <c r="C423" s="377"/>
      <c r="D423" s="173">
        <v>209000</v>
      </c>
      <c r="E423" s="173">
        <v>0</v>
      </c>
      <c r="F423" s="174">
        <v>0</v>
      </c>
      <c r="G423" s="175"/>
      <c r="H423" s="176"/>
      <c r="I423" s="176"/>
      <c r="J423" s="177"/>
      <c r="K423" s="166" t="s">
        <v>172</v>
      </c>
      <c r="L423" s="166"/>
      <c r="M423" s="166">
        <v>965922</v>
      </c>
      <c r="N423" s="167">
        <f>D425-M423</f>
        <v>59268209</v>
      </c>
      <c r="O423" s="166"/>
    </row>
    <row r="424" spans="1:21" ht="15" x14ac:dyDescent="0.25">
      <c r="A424" s="331" t="s">
        <v>173</v>
      </c>
      <c r="B424" s="332"/>
      <c r="C424" s="333"/>
      <c r="D424" s="178">
        <f>D16+D25+D77+D80+D118+D130+D234+D310</f>
        <v>171416048</v>
      </c>
      <c r="E424" s="178">
        <f t="shared" ref="E424:J424" si="77">E16+E118+E130+E234+E310+E25+E77+E80</f>
        <v>171416048</v>
      </c>
      <c r="F424" s="178">
        <f t="shared" si="77"/>
        <v>332065687</v>
      </c>
      <c r="G424" s="178">
        <f t="shared" si="77"/>
        <v>136263539</v>
      </c>
      <c r="H424" s="178">
        <f t="shared" si="77"/>
        <v>24354700</v>
      </c>
      <c r="I424" s="178">
        <f t="shared" si="77"/>
        <v>15700</v>
      </c>
      <c r="J424" s="178">
        <f t="shared" si="77"/>
        <v>15700</v>
      </c>
      <c r="K424" s="167" t="s">
        <v>174</v>
      </c>
      <c r="L424" s="166"/>
      <c r="M424" s="166">
        <v>23225611</v>
      </c>
      <c r="N424" s="167">
        <f>D424-M424</f>
        <v>148190437</v>
      </c>
      <c r="O424" s="166"/>
      <c r="U424" s="15"/>
    </row>
    <row r="425" spans="1:21" ht="29.25" customHeight="1" x14ac:dyDescent="0.25">
      <c r="A425" s="331" t="s">
        <v>175</v>
      </c>
      <c r="B425" s="332"/>
      <c r="C425" s="333"/>
      <c r="D425" s="178">
        <f t="shared" ref="D425:J425" si="78">D421+D411+D380+D366+D346+D325+D319</f>
        <v>60234131</v>
      </c>
      <c r="E425" s="178">
        <f t="shared" si="78"/>
        <v>60234131</v>
      </c>
      <c r="F425" s="178">
        <f t="shared" si="78"/>
        <v>125403379</v>
      </c>
      <c r="G425" s="178">
        <f t="shared" si="78"/>
        <v>58387834</v>
      </c>
      <c r="H425" s="178">
        <f t="shared" si="78"/>
        <v>7468000</v>
      </c>
      <c r="I425" s="178">
        <f t="shared" si="78"/>
        <v>0</v>
      </c>
      <c r="J425" s="179">
        <f t="shared" si="78"/>
        <v>0</v>
      </c>
      <c r="K425" s="180">
        <f>D317+D344+D409+D419+D364+D323+D378</f>
        <v>57596629</v>
      </c>
      <c r="L425" s="181"/>
      <c r="M425" s="180">
        <f>D318+D345+D365+D410+D420+D379+D324</f>
        <v>2637502</v>
      </c>
      <c r="N425" s="180">
        <f>K425+M425</f>
        <v>60234131</v>
      </c>
    </row>
    <row r="426" spans="1:21" ht="15.75" thickBot="1" x14ac:dyDescent="0.3">
      <c r="A426" s="334" t="s">
        <v>176</v>
      </c>
      <c r="B426" s="335"/>
      <c r="C426" s="336"/>
      <c r="D426" s="182">
        <f>D422+D423</f>
        <v>601000</v>
      </c>
      <c r="E426" s="182">
        <f t="shared" ref="E426:J426" si="79">E422+E423</f>
        <v>0</v>
      </c>
      <c r="F426" s="182">
        <f t="shared" si="79"/>
        <v>0</v>
      </c>
      <c r="G426" s="182">
        <f t="shared" si="79"/>
        <v>0</v>
      </c>
      <c r="H426" s="182">
        <f t="shared" si="79"/>
        <v>0</v>
      </c>
      <c r="I426" s="182">
        <f t="shared" si="79"/>
        <v>0</v>
      </c>
      <c r="J426" s="183">
        <f t="shared" si="79"/>
        <v>0</v>
      </c>
      <c r="K426" s="6" t="s">
        <v>177</v>
      </c>
      <c r="M426" s="6" t="s">
        <v>178</v>
      </c>
    </row>
    <row r="427" spans="1:21" ht="15.75" thickBot="1" x14ac:dyDescent="0.3">
      <c r="A427" s="337" t="s">
        <v>208</v>
      </c>
      <c r="B427" s="338"/>
      <c r="C427" s="339"/>
      <c r="D427" s="184">
        <f>D426+D425+D424</f>
        <v>232251179</v>
      </c>
      <c r="E427" s="184">
        <f t="shared" ref="E427:J427" si="80">E426+E425+E424</f>
        <v>231650179</v>
      </c>
      <c r="F427" s="184">
        <f t="shared" si="80"/>
        <v>457469066</v>
      </c>
      <c r="G427" s="184">
        <f t="shared" si="80"/>
        <v>194651373</v>
      </c>
      <c r="H427" s="185">
        <f t="shared" si="80"/>
        <v>31822700</v>
      </c>
      <c r="I427" s="186">
        <f t="shared" si="80"/>
        <v>15700</v>
      </c>
      <c r="J427" s="187">
        <f t="shared" si="80"/>
        <v>15700</v>
      </c>
    </row>
    <row r="428" spans="1:21" ht="15" x14ac:dyDescent="0.25">
      <c r="A428" s="342" t="s">
        <v>209</v>
      </c>
      <c r="B428" s="343"/>
      <c r="C428" s="344"/>
      <c r="D428" s="188">
        <f>D16+D319</f>
        <v>2450000</v>
      </c>
      <c r="E428" s="330"/>
      <c r="F428" s="330"/>
      <c r="G428" s="330"/>
      <c r="H428" s="330"/>
      <c r="I428" s="330"/>
      <c r="J428" s="330"/>
    </row>
    <row r="429" spans="1:21" ht="15" x14ac:dyDescent="0.25">
      <c r="A429" s="345" t="s">
        <v>210</v>
      </c>
      <c r="B429" s="346"/>
      <c r="C429" s="347"/>
      <c r="D429" s="189">
        <f>D25+D325</f>
        <v>591200</v>
      </c>
      <c r="E429" s="330"/>
      <c r="F429" s="330"/>
      <c r="G429" s="330"/>
      <c r="H429" s="330"/>
      <c r="I429" s="330"/>
      <c r="J429" s="330"/>
    </row>
    <row r="430" spans="1:21" ht="15" x14ac:dyDescent="0.25">
      <c r="A430" s="345" t="s">
        <v>211</v>
      </c>
      <c r="B430" s="346"/>
      <c r="C430" s="347"/>
      <c r="D430" s="189">
        <f>D346+D77</f>
        <v>18160131</v>
      </c>
      <c r="E430" s="330"/>
      <c r="F430" s="330"/>
      <c r="G430" s="330"/>
      <c r="H430" s="330"/>
      <c r="I430" s="330"/>
      <c r="J430" s="330"/>
    </row>
    <row r="431" spans="1:21" ht="15" x14ac:dyDescent="0.25">
      <c r="A431" s="345" t="s">
        <v>17</v>
      </c>
      <c r="B431" s="346"/>
      <c r="C431" s="347"/>
      <c r="D431" s="189">
        <f>D80+D422</f>
        <v>392000</v>
      </c>
      <c r="E431" s="330"/>
      <c r="F431" s="330"/>
      <c r="G431" s="330"/>
      <c r="H431" s="330"/>
      <c r="I431" s="330"/>
      <c r="J431" s="330"/>
    </row>
    <row r="432" spans="1:21" ht="15" x14ac:dyDescent="0.25">
      <c r="A432" s="345" t="s">
        <v>212</v>
      </c>
      <c r="B432" s="346"/>
      <c r="C432" s="347"/>
      <c r="D432" s="189">
        <f>D118+D366+D423</f>
        <v>15770150</v>
      </c>
      <c r="E432" s="330"/>
      <c r="F432" s="330"/>
      <c r="G432" s="330"/>
      <c r="H432" s="330"/>
      <c r="I432" s="330"/>
      <c r="J432" s="330"/>
    </row>
    <row r="433" spans="1:10" ht="15" x14ac:dyDescent="0.25">
      <c r="A433" s="345" t="s">
        <v>213</v>
      </c>
      <c r="B433" s="346"/>
      <c r="C433" s="347"/>
      <c r="D433" s="189">
        <f>D130+D380</f>
        <v>3967600</v>
      </c>
      <c r="E433" s="330"/>
      <c r="F433" s="330"/>
      <c r="G433" s="330"/>
      <c r="H433" s="330"/>
      <c r="I433" s="330"/>
      <c r="J433" s="330"/>
    </row>
    <row r="434" spans="1:10" ht="15" x14ac:dyDescent="0.25">
      <c r="A434" s="345" t="s">
        <v>33</v>
      </c>
      <c r="B434" s="346"/>
      <c r="C434" s="347"/>
      <c r="D434" s="189">
        <f>D234+D411</f>
        <v>40172273</v>
      </c>
      <c r="E434" s="330"/>
      <c r="F434" s="330"/>
      <c r="G434" s="330"/>
      <c r="H434" s="330"/>
      <c r="I434" s="330"/>
      <c r="J434" s="330"/>
    </row>
    <row r="435" spans="1:10" ht="15.75" thickBot="1" x14ac:dyDescent="0.3">
      <c r="A435" s="348" t="s">
        <v>214</v>
      </c>
      <c r="B435" s="349"/>
      <c r="C435" s="350"/>
      <c r="D435" s="190">
        <f>D310+D421</f>
        <v>150747825</v>
      </c>
      <c r="E435" s="330"/>
      <c r="F435" s="330"/>
      <c r="G435" s="330"/>
      <c r="H435" s="330"/>
      <c r="I435" s="330"/>
      <c r="J435" s="330"/>
    </row>
    <row r="436" spans="1:10" ht="15.75" x14ac:dyDescent="0.2">
      <c r="A436" s="191"/>
      <c r="B436" s="191"/>
      <c r="C436" s="191"/>
      <c r="D436" s="192"/>
      <c r="E436" s="192"/>
      <c r="F436" s="192"/>
    </row>
    <row r="437" spans="1:10" x14ac:dyDescent="0.2">
      <c r="A437" s="193" t="s">
        <v>179</v>
      </c>
      <c r="B437" s="194"/>
      <c r="C437" s="194"/>
      <c r="D437" s="194" t="s">
        <v>180</v>
      </c>
      <c r="E437" s="194"/>
      <c r="F437" s="194"/>
      <c r="G437" s="194" t="s">
        <v>181</v>
      </c>
      <c r="H437" s="194"/>
      <c r="I437" s="194" t="s">
        <v>182</v>
      </c>
      <c r="J437" s="194"/>
    </row>
    <row r="438" spans="1:10" x14ac:dyDescent="0.2">
      <c r="A438" s="193" t="s">
        <v>305</v>
      </c>
      <c r="B438" s="194"/>
      <c r="C438" s="194"/>
      <c r="D438" s="194" t="s">
        <v>183</v>
      </c>
      <c r="E438" s="194"/>
      <c r="F438" s="194"/>
      <c r="G438" s="194" t="s">
        <v>306</v>
      </c>
      <c r="H438" s="194"/>
      <c r="I438" s="194" t="s">
        <v>184</v>
      </c>
      <c r="J438" s="194"/>
    </row>
    <row r="439" spans="1:10" x14ac:dyDescent="0.2">
      <c r="A439" s="194"/>
      <c r="B439" s="194"/>
      <c r="C439" s="194"/>
      <c r="D439" s="194"/>
      <c r="E439" s="194"/>
      <c r="F439" s="194"/>
      <c r="G439" s="194"/>
      <c r="H439" s="194"/>
      <c r="I439" s="194"/>
      <c r="J439" s="194"/>
    </row>
    <row r="440" spans="1:10" x14ac:dyDescent="0.2">
      <c r="A440" s="340"/>
      <c r="B440" s="340"/>
      <c r="C440" s="340"/>
      <c r="D440" s="340"/>
      <c r="E440" s="340"/>
      <c r="F440" s="340"/>
      <c r="G440" s="341"/>
      <c r="H440" s="341"/>
      <c r="I440" s="341"/>
      <c r="J440" s="341"/>
    </row>
    <row r="441" spans="1:10" x14ac:dyDescent="0.2">
      <c r="A441" s="195" t="s">
        <v>467</v>
      </c>
      <c r="D441" s="6" t="s">
        <v>468</v>
      </c>
      <c r="E441" s="196"/>
      <c r="F441" s="196"/>
    </row>
    <row r="442" spans="1:10" x14ac:dyDescent="0.2">
      <c r="A442" s="195"/>
      <c r="B442" s="194"/>
      <c r="C442" s="194"/>
      <c r="F442" s="194"/>
    </row>
    <row r="443" spans="1:10" x14ac:dyDescent="0.2">
      <c r="A443" s="195"/>
      <c r="E443" s="197"/>
      <c r="F443" s="198"/>
    </row>
    <row r="444" spans="1:10" x14ac:dyDescent="0.2">
      <c r="A444" s="195"/>
      <c r="E444" s="197"/>
      <c r="F444" s="198"/>
    </row>
    <row r="445" spans="1:10" x14ac:dyDescent="0.2">
      <c r="E445" s="197"/>
      <c r="F445" s="198"/>
    </row>
    <row r="446" spans="1:10" x14ac:dyDescent="0.2">
      <c r="A446" s="195"/>
      <c r="E446" s="197"/>
      <c r="F446" s="198"/>
    </row>
    <row r="447" spans="1:10" x14ac:dyDescent="0.2">
      <c r="A447" s="195"/>
      <c r="E447" s="199"/>
    </row>
    <row r="449" spans="1:13" x14ac:dyDescent="0.2">
      <c r="M449" s="6">
        <v>2019</v>
      </c>
    </row>
    <row r="450" spans="1:13" x14ac:dyDescent="0.2">
      <c r="J450" s="199"/>
    </row>
    <row r="453" spans="1:13" x14ac:dyDescent="0.2">
      <c r="A453" s="200"/>
      <c r="H453" s="15"/>
      <c r="I453" s="15"/>
      <c r="J453" s="15"/>
    </row>
    <row r="454" spans="1:13" x14ac:dyDescent="0.2">
      <c r="A454" s="201"/>
      <c r="H454" s="15"/>
      <c r="I454" s="15"/>
      <c r="J454" s="15"/>
    </row>
    <row r="455" spans="1:13" x14ac:dyDescent="0.2">
      <c r="A455" s="201"/>
      <c r="H455" s="15"/>
      <c r="I455" s="15"/>
      <c r="J455" s="15"/>
    </row>
    <row r="456" spans="1:13" x14ac:dyDescent="0.2">
      <c r="A456" s="201"/>
      <c r="H456" s="15"/>
      <c r="I456" s="15"/>
      <c r="J456" s="15"/>
    </row>
    <row r="457" spans="1:13" x14ac:dyDescent="0.2">
      <c r="A457" s="200"/>
    </row>
    <row r="458" spans="1:13" x14ac:dyDescent="0.2">
      <c r="A458" s="202"/>
      <c r="H458" s="15"/>
      <c r="I458" s="15"/>
      <c r="J458" s="15"/>
      <c r="K458" s="15"/>
    </row>
    <row r="459" spans="1:13" x14ac:dyDescent="0.2">
      <c r="A459" s="202"/>
      <c r="H459" s="15"/>
      <c r="I459" s="15"/>
      <c r="J459" s="15"/>
      <c r="K459" s="15"/>
    </row>
    <row r="460" spans="1:13" x14ac:dyDescent="0.2">
      <c r="A460" s="202"/>
      <c r="H460" s="15"/>
      <c r="I460" s="15"/>
      <c r="J460" s="15"/>
    </row>
    <row r="461" spans="1:13" x14ac:dyDescent="0.2">
      <c r="A461" s="201"/>
      <c r="B461" s="194"/>
      <c r="C461" s="194"/>
      <c r="D461" s="194"/>
      <c r="E461" s="194"/>
      <c r="F461" s="194"/>
      <c r="H461" s="15"/>
      <c r="I461" s="15"/>
      <c r="J461" s="15"/>
      <c r="K461" s="15"/>
    </row>
    <row r="462" spans="1:13" x14ac:dyDescent="0.2">
      <c r="H462" s="15"/>
      <c r="I462" s="15"/>
      <c r="J462" s="15"/>
    </row>
    <row r="463" spans="1:13" x14ac:dyDescent="0.2">
      <c r="H463" s="15"/>
      <c r="I463" s="15"/>
      <c r="J463" s="15"/>
      <c r="K463" s="15"/>
    </row>
    <row r="464" spans="1:13" x14ac:dyDescent="0.2">
      <c r="H464" s="15"/>
      <c r="I464" s="15"/>
      <c r="J464" s="15"/>
      <c r="K464" s="15"/>
    </row>
    <row r="465" spans="1:11" x14ac:dyDescent="0.2">
      <c r="A465" s="198"/>
      <c r="H465" s="15"/>
      <c r="I465" s="15"/>
      <c r="J465" s="15"/>
    </row>
    <row r="466" spans="1:11" x14ac:dyDescent="0.2">
      <c r="A466" s="203"/>
      <c r="B466" s="194"/>
      <c r="H466" s="15"/>
      <c r="I466" s="15"/>
      <c r="J466" s="15"/>
    </row>
    <row r="467" spans="1:11" x14ac:dyDescent="0.2">
      <c r="H467" s="15"/>
      <c r="I467" s="15"/>
      <c r="J467" s="15"/>
      <c r="K467" s="15"/>
    </row>
    <row r="469" spans="1:11" x14ac:dyDescent="0.2">
      <c r="E469" s="199"/>
      <c r="H469" s="15"/>
      <c r="I469" s="15"/>
      <c r="J469" s="15"/>
    </row>
    <row r="470" spans="1:11" x14ac:dyDescent="0.2">
      <c r="H470" s="15"/>
      <c r="I470" s="15"/>
      <c r="J470" s="15"/>
    </row>
    <row r="471" spans="1:11" x14ac:dyDescent="0.2">
      <c r="A471" s="193"/>
      <c r="B471" s="193"/>
      <c r="C471" s="193"/>
      <c r="D471" s="193"/>
      <c r="H471" s="15"/>
      <c r="I471" s="15"/>
      <c r="J471" s="15"/>
      <c r="K471" s="15"/>
    </row>
    <row r="472" spans="1:11" x14ac:dyDescent="0.2">
      <c r="A472" s="203"/>
      <c r="D472" s="204"/>
      <c r="H472" s="15"/>
      <c r="I472" s="15"/>
      <c r="J472" s="15"/>
    </row>
    <row r="473" spans="1:11" x14ac:dyDescent="0.2">
      <c r="A473" s="15"/>
      <c r="D473" s="15"/>
      <c r="H473" s="15"/>
      <c r="I473" s="15"/>
      <c r="J473" s="15"/>
      <c r="K473" s="15"/>
    </row>
    <row r="474" spans="1:11" x14ac:dyDescent="0.2">
      <c r="A474" s="15"/>
      <c r="D474" s="15"/>
      <c r="H474" s="15"/>
      <c r="I474" s="15"/>
      <c r="J474" s="15"/>
      <c r="K474" s="15"/>
    </row>
    <row r="475" spans="1:11" x14ac:dyDescent="0.2">
      <c r="A475" s="15"/>
      <c r="D475" s="15"/>
      <c r="H475" s="15"/>
      <c r="I475" s="15"/>
      <c r="J475" s="15"/>
      <c r="K475" s="15"/>
    </row>
    <row r="476" spans="1:11" x14ac:dyDescent="0.2">
      <c r="A476" s="15"/>
      <c r="D476" s="15"/>
      <c r="H476" s="15"/>
      <c r="I476" s="15"/>
      <c r="J476" s="15"/>
    </row>
    <row r="477" spans="1:11" x14ac:dyDescent="0.2">
      <c r="A477" s="15"/>
      <c r="D477" s="15"/>
      <c r="H477" s="15"/>
      <c r="I477" s="15"/>
      <c r="J477" s="15"/>
      <c r="K477" s="15"/>
    </row>
    <row r="478" spans="1:11" x14ac:dyDescent="0.2">
      <c r="A478" s="15"/>
      <c r="D478" s="15"/>
      <c r="H478" s="15"/>
      <c r="I478" s="15"/>
      <c r="J478" s="15"/>
      <c r="K478" s="15"/>
    </row>
    <row r="479" spans="1:11" x14ac:dyDescent="0.2">
      <c r="A479" s="15"/>
      <c r="H479" s="15"/>
      <c r="I479" s="15"/>
      <c r="J479" s="15"/>
    </row>
    <row r="480" spans="1:11" x14ac:dyDescent="0.2">
      <c r="A480" s="15"/>
      <c r="H480" s="15"/>
      <c r="I480" s="15"/>
      <c r="J480" s="15"/>
      <c r="K480" s="15"/>
    </row>
    <row r="481" spans="5:11" x14ac:dyDescent="0.2">
      <c r="H481" s="15"/>
      <c r="I481" s="15"/>
      <c r="J481" s="15"/>
      <c r="K481" s="15"/>
    </row>
    <row r="483" spans="5:11" x14ac:dyDescent="0.2">
      <c r="H483" s="15"/>
      <c r="I483" s="15"/>
      <c r="J483" s="15"/>
    </row>
    <row r="484" spans="5:11" x14ac:dyDescent="0.2">
      <c r="E484" s="198"/>
      <c r="H484" s="15"/>
      <c r="I484" s="15"/>
      <c r="J484" s="15"/>
      <c r="K484" s="15"/>
    </row>
    <row r="485" spans="5:11" x14ac:dyDescent="0.2">
      <c r="H485" s="15"/>
      <c r="I485" s="15"/>
      <c r="J485" s="15"/>
      <c r="K485" s="15"/>
    </row>
    <row r="486" spans="5:11" x14ac:dyDescent="0.2">
      <c r="H486" s="15"/>
      <c r="I486" s="15"/>
      <c r="J486" s="15"/>
    </row>
    <row r="487" spans="5:11" x14ac:dyDescent="0.2">
      <c r="H487" s="15"/>
      <c r="I487" s="15"/>
      <c r="J487" s="15"/>
      <c r="K487" s="15"/>
    </row>
    <row r="488" spans="5:11" x14ac:dyDescent="0.2">
      <c r="H488" s="15"/>
      <c r="I488" s="15"/>
      <c r="J488" s="15"/>
      <c r="K488" s="15"/>
    </row>
    <row r="489" spans="5:11" x14ac:dyDescent="0.2">
      <c r="H489" s="15"/>
      <c r="I489" s="15"/>
      <c r="J489" s="15"/>
      <c r="K489" s="15"/>
    </row>
    <row r="491" spans="5:11" x14ac:dyDescent="0.2">
      <c r="H491" s="15"/>
      <c r="I491" s="15"/>
      <c r="J491" s="15"/>
    </row>
    <row r="492" spans="5:11" x14ac:dyDescent="0.2">
      <c r="H492" s="15"/>
      <c r="I492" s="15"/>
      <c r="J492" s="15"/>
    </row>
    <row r="493" spans="5:11" x14ac:dyDescent="0.2">
      <c r="H493" s="15"/>
      <c r="I493" s="15"/>
      <c r="J493" s="15"/>
    </row>
    <row r="494" spans="5:11" x14ac:dyDescent="0.2">
      <c r="H494" s="15"/>
      <c r="I494" s="15"/>
      <c r="J494" s="15"/>
    </row>
    <row r="495" spans="5:11" x14ac:dyDescent="0.2">
      <c r="H495" s="15"/>
      <c r="I495" s="15"/>
      <c r="J495" s="15"/>
    </row>
    <row r="496" spans="5:11" x14ac:dyDescent="0.2">
      <c r="H496" s="15"/>
      <c r="I496" s="15"/>
      <c r="J496" s="15"/>
      <c r="K496" s="15"/>
    </row>
    <row r="497" spans="8:11" x14ac:dyDescent="0.2">
      <c r="H497" s="15"/>
      <c r="I497" s="15"/>
      <c r="J497" s="15"/>
      <c r="K497" s="15"/>
    </row>
    <row r="498" spans="8:11" x14ac:dyDescent="0.2">
      <c r="H498" s="15"/>
      <c r="I498" s="15"/>
      <c r="J498" s="15"/>
    </row>
    <row r="499" spans="8:11" x14ac:dyDescent="0.2">
      <c r="H499" s="15"/>
      <c r="I499" s="15"/>
      <c r="J499" s="15"/>
    </row>
    <row r="500" spans="8:11" x14ac:dyDescent="0.2">
      <c r="H500" s="15"/>
      <c r="I500" s="15"/>
      <c r="J500" s="15"/>
    </row>
    <row r="501" spans="8:11" x14ac:dyDescent="0.2">
      <c r="H501" s="15"/>
      <c r="I501" s="15"/>
      <c r="J501" s="15"/>
      <c r="K501" s="15"/>
    </row>
    <row r="502" spans="8:11" x14ac:dyDescent="0.2">
      <c r="H502" s="15"/>
      <c r="I502" s="15"/>
      <c r="J502" s="15"/>
    </row>
    <row r="503" spans="8:11" x14ac:dyDescent="0.2">
      <c r="H503" s="15"/>
      <c r="I503" s="15"/>
      <c r="J503" s="15"/>
      <c r="K503" s="15"/>
    </row>
    <row r="504" spans="8:11" x14ac:dyDescent="0.2">
      <c r="H504" s="15"/>
      <c r="I504" s="15"/>
      <c r="J504" s="15"/>
    </row>
    <row r="505" spans="8:11" x14ac:dyDescent="0.2">
      <c r="H505" s="15"/>
      <c r="I505" s="15"/>
      <c r="J505" s="15"/>
    </row>
    <row r="506" spans="8:11" x14ac:dyDescent="0.2">
      <c r="H506" s="15"/>
      <c r="I506" s="15"/>
      <c r="J506" s="15"/>
    </row>
    <row r="507" spans="8:11" x14ac:dyDescent="0.2">
      <c r="H507" s="15"/>
      <c r="I507" s="15"/>
      <c r="J507" s="15"/>
      <c r="K507" s="15"/>
    </row>
    <row r="508" spans="8:11" x14ac:dyDescent="0.2">
      <c r="H508" s="15"/>
      <c r="I508" s="15"/>
      <c r="J508" s="15"/>
      <c r="K508" s="15"/>
    </row>
    <row r="509" spans="8:11" x14ac:dyDescent="0.2">
      <c r="H509" s="15"/>
      <c r="I509" s="15"/>
      <c r="J509" s="15"/>
    </row>
    <row r="510" spans="8:11" x14ac:dyDescent="0.2">
      <c r="H510" s="15"/>
      <c r="I510" s="15"/>
      <c r="J510" s="15"/>
    </row>
    <row r="511" spans="8:11" x14ac:dyDescent="0.2">
      <c r="H511" s="15"/>
      <c r="I511" s="15"/>
      <c r="J511" s="15"/>
    </row>
    <row r="512" spans="8:11" x14ac:dyDescent="0.2">
      <c r="H512" s="15"/>
      <c r="I512" s="15"/>
      <c r="J512" s="15"/>
    </row>
    <row r="513" spans="8:11" x14ac:dyDescent="0.2">
      <c r="H513" s="15"/>
      <c r="I513" s="15"/>
      <c r="J513" s="15"/>
    </row>
    <row r="514" spans="8:11" x14ac:dyDescent="0.2">
      <c r="H514" s="15"/>
      <c r="I514" s="15"/>
      <c r="J514" s="15"/>
    </row>
    <row r="515" spans="8:11" x14ac:dyDescent="0.2">
      <c r="H515" s="15"/>
      <c r="I515" s="15"/>
      <c r="J515" s="15"/>
    </row>
    <row r="516" spans="8:11" x14ac:dyDescent="0.2">
      <c r="H516" s="15"/>
      <c r="I516" s="15"/>
      <c r="J516" s="15"/>
      <c r="K516" s="15"/>
    </row>
    <row r="517" spans="8:11" x14ac:dyDescent="0.2">
      <c r="H517" s="15"/>
      <c r="I517" s="15"/>
      <c r="J517" s="15"/>
      <c r="K517" s="15"/>
    </row>
    <row r="518" spans="8:11" x14ac:dyDescent="0.2">
      <c r="H518" s="15"/>
      <c r="I518" s="15"/>
      <c r="J518" s="15"/>
      <c r="K518" s="15"/>
    </row>
    <row r="519" spans="8:11" x14ac:dyDescent="0.2">
      <c r="H519" s="15"/>
      <c r="I519" s="15"/>
      <c r="J519" s="15"/>
      <c r="K519" s="15"/>
    </row>
    <row r="520" spans="8:11" x14ac:dyDescent="0.2">
      <c r="H520" s="15"/>
      <c r="I520" s="15"/>
      <c r="J520" s="15"/>
      <c r="K520" s="15"/>
    </row>
    <row r="521" spans="8:11" x14ac:dyDescent="0.2">
      <c r="H521" s="15"/>
      <c r="I521" s="15"/>
      <c r="J521" s="15"/>
      <c r="K521" s="15"/>
    </row>
    <row r="522" spans="8:11" x14ac:dyDescent="0.2">
      <c r="H522" s="15"/>
      <c r="I522" s="15"/>
      <c r="J522" s="15"/>
      <c r="K522" s="15"/>
    </row>
    <row r="523" spans="8:11" x14ac:dyDescent="0.2">
      <c r="H523" s="15"/>
      <c r="I523" s="15"/>
      <c r="J523" s="15"/>
      <c r="K523" s="15"/>
    </row>
    <row r="524" spans="8:11" x14ac:dyDescent="0.2">
      <c r="H524" s="15"/>
      <c r="I524" s="15"/>
      <c r="J524" s="15"/>
      <c r="K524" s="15"/>
    </row>
    <row r="525" spans="8:11" x14ac:dyDescent="0.2">
      <c r="H525" s="15"/>
      <c r="I525" s="15"/>
      <c r="J525" s="15"/>
      <c r="K525" s="15"/>
    </row>
    <row r="526" spans="8:11" x14ac:dyDescent="0.2">
      <c r="H526" s="15"/>
      <c r="I526" s="15"/>
      <c r="J526" s="15"/>
    </row>
    <row r="527" spans="8:11" x14ac:dyDescent="0.2">
      <c r="H527" s="15"/>
      <c r="I527" s="15"/>
      <c r="J527" s="15"/>
      <c r="K527" s="15"/>
    </row>
    <row r="528" spans="8:11" x14ac:dyDescent="0.2">
      <c r="H528" s="15"/>
      <c r="I528" s="15"/>
      <c r="J528" s="15"/>
      <c r="K528" s="15"/>
    </row>
    <row r="529" spans="8:11" x14ac:dyDescent="0.2">
      <c r="H529" s="15"/>
      <c r="I529" s="15"/>
      <c r="J529" s="15"/>
      <c r="K529" s="15"/>
    </row>
    <row r="530" spans="8:11" x14ac:dyDescent="0.2">
      <c r="H530" s="15"/>
      <c r="I530" s="15"/>
      <c r="J530" s="15"/>
      <c r="K530" s="15"/>
    </row>
    <row r="531" spans="8:11" x14ac:dyDescent="0.2">
      <c r="H531" s="15"/>
      <c r="I531" s="15"/>
      <c r="J531" s="15"/>
    </row>
    <row r="532" spans="8:11" x14ac:dyDescent="0.2">
      <c r="H532" s="15"/>
      <c r="I532" s="15"/>
      <c r="J532" s="15"/>
    </row>
    <row r="533" spans="8:11" x14ac:dyDescent="0.2">
      <c r="H533" s="15"/>
      <c r="I533" s="15"/>
      <c r="J533" s="15"/>
    </row>
    <row r="534" spans="8:11" x14ac:dyDescent="0.2">
      <c r="H534" s="15"/>
      <c r="I534" s="15"/>
      <c r="J534" s="15"/>
    </row>
    <row r="535" spans="8:11" x14ac:dyDescent="0.2">
      <c r="H535" s="15"/>
      <c r="I535" s="15"/>
      <c r="J535" s="15"/>
    </row>
    <row r="536" spans="8:11" x14ac:dyDescent="0.2">
      <c r="H536" s="15"/>
      <c r="I536" s="15"/>
      <c r="J536" s="15"/>
    </row>
    <row r="537" spans="8:11" x14ac:dyDescent="0.2">
      <c r="H537" s="15"/>
      <c r="I537" s="15"/>
      <c r="J537" s="15"/>
      <c r="K537" s="15"/>
    </row>
    <row r="539" spans="8:11" x14ac:dyDescent="0.2">
      <c r="H539" s="15"/>
      <c r="I539" s="15"/>
      <c r="J539" s="15"/>
    </row>
    <row r="540" spans="8:11" x14ac:dyDescent="0.2">
      <c r="H540" s="15"/>
      <c r="I540" s="15"/>
      <c r="J540" s="15"/>
    </row>
    <row r="542" spans="8:11" x14ac:dyDescent="0.2">
      <c r="H542" s="15"/>
      <c r="I542" s="15"/>
      <c r="J542" s="15"/>
      <c r="K542" s="15"/>
    </row>
    <row r="543" spans="8:11" x14ac:dyDescent="0.2">
      <c r="H543" s="15"/>
      <c r="I543" s="15"/>
      <c r="J543" s="15"/>
      <c r="K543" s="15"/>
    </row>
    <row r="544" spans="8:11" x14ac:dyDescent="0.2">
      <c r="H544" s="15"/>
      <c r="I544" s="15"/>
      <c r="J544" s="15"/>
      <c r="K544" s="15"/>
    </row>
    <row r="545" spans="8:13" x14ac:dyDescent="0.2">
      <c r="H545" s="15"/>
      <c r="I545" s="15"/>
      <c r="J545" s="15"/>
      <c r="K545" s="15"/>
    </row>
    <row r="546" spans="8:13" x14ac:dyDescent="0.2">
      <c r="H546" s="15"/>
      <c r="I546" s="15"/>
      <c r="J546" s="15"/>
      <c r="K546" s="15"/>
    </row>
    <row r="547" spans="8:13" x14ac:dyDescent="0.2">
      <c r="H547" s="15"/>
      <c r="I547" s="15"/>
      <c r="J547" s="15"/>
      <c r="K547" s="15"/>
    </row>
    <row r="548" spans="8:13" x14ac:dyDescent="0.2">
      <c r="H548" s="15"/>
      <c r="I548" s="15"/>
      <c r="J548" s="15"/>
    </row>
    <row r="549" spans="8:13" x14ac:dyDescent="0.2">
      <c r="H549" s="15"/>
      <c r="I549" s="15"/>
      <c r="J549" s="15"/>
    </row>
    <row r="550" spans="8:13" x14ac:dyDescent="0.2">
      <c r="H550" s="15"/>
      <c r="I550" s="15"/>
      <c r="J550" s="15"/>
    </row>
    <row r="551" spans="8:13" x14ac:dyDescent="0.2">
      <c r="H551" s="15"/>
      <c r="I551" s="15"/>
      <c r="J551" s="15"/>
      <c r="K551" s="15"/>
      <c r="L551" s="15"/>
      <c r="M551" s="15"/>
    </row>
    <row r="552" spans="8:13" x14ac:dyDescent="0.2">
      <c r="H552" s="15"/>
      <c r="I552" s="15"/>
      <c r="J552" s="15"/>
    </row>
    <row r="553" spans="8:13" x14ac:dyDescent="0.2">
      <c r="H553" s="15"/>
      <c r="I553" s="15"/>
      <c r="J553" s="15"/>
    </row>
    <row r="554" spans="8:13" x14ac:dyDescent="0.2">
      <c r="H554" s="15"/>
      <c r="I554" s="15"/>
      <c r="J554" s="15"/>
    </row>
    <row r="555" spans="8:13" x14ac:dyDescent="0.2">
      <c r="H555" s="15"/>
      <c r="I555" s="15"/>
      <c r="J555" s="15"/>
    </row>
    <row r="556" spans="8:13" x14ac:dyDescent="0.2">
      <c r="H556" s="15"/>
      <c r="I556" s="15"/>
      <c r="J556" s="15"/>
      <c r="K556" s="15"/>
    </row>
    <row r="557" spans="8:13" x14ac:dyDescent="0.2">
      <c r="H557" s="15"/>
      <c r="I557" s="15"/>
      <c r="J557" s="15"/>
      <c r="K557" s="15"/>
    </row>
    <row r="558" spans="8:13" x14ac:dyDescent="0.2">
      <c r="H558" s="15"/>
      <c r="I558" s="15"/>
      <c r="J558" s="15"/>
      <c r="K558" s="15"/>
    </row>
    <row r="559" spans="8:13" x14ac:dyDescent="0.2">
      <c r="H559" s="15"/>
      <c r="I559" s="15"/>
      <c r="J559" s="15"/>
      <c r="K559" s="15"/>
    </row>
    <row r="560" spans="8:13" x14ac:dyDescent="0.2">
      <c r="H560" s="15"/>
      <c r="I560" s="15"/>
      <c r="J560" s="15"/>
    </row>
    <row r="561" spans="8:11" x14ac:dyDescent="0.2">
      <c r="H561" s="15"/>
      <c r="I561" s="15"/>
      <c r="J561" s="15"/>
      <c r="K561" s="15"/>
    </row>
    <row r="562" spans="8:11" x14ac:dyDescent="0.2">
      <c r="H562" s="15"/>
      <c r="I562" s="15"/>
      <c r="J562" s="15"/>
      <c r="K562" s="15"/>
    </row>
    <row r="563" spans="8:11" x14ac:dyDescent="0.2">
      <c r="H563" s="15"/>
      <c r="I563" s="15"/>
      <c r="J563" s="15"/>
    </row>
    <row r="564" spans="8:11" x14ac:dyDescent="0.2">
      <c r="H564" s="15"/>
      <c r="I564" s="15"/>
      <c r="J564" s="15"/>
    </row>
    <row r="565" spans="8:11" x14ac:dyDescent="0.2">
      <c r="H565" s="15"/>
      <c r="I565" s="15"/>
      <c r="J565" s="15"/>
      <c r="K565" s="15"/>
    </row>
    <row r="566" spans="8:11" x14ac:dyDescent="0.2">
      <c r="H566" s="15"/>
      <c r="I566" s="15"/>
      <c r="J566" s="15"/>
      <c r="K566" s="15"/>
    </row>
    <row r="567" spans="8:11" x14ac:dyDescent="0.2">
      <c r="H567" s="15"/>
      <c r="I567" s="15"/>
      <c r="J567" s="15"/>
      <c r="K567" s="15"/>
    </row>
    <row r="568" spans="8:11" x14ac:dyDescent="0.2">
      <c r="H568" s="15"/>
      <c r="I568" s="15"/>
      <c r="J568" s="15"/>
      <c r="K568" s="15"/>
    </row>
    <row r="569" spans="8:11" x14ac:dyDescent="0.2">
      <c r="H569" s="15"/>
      <c r="I569" s="15"/>
      <c r="J569" s="15"/>
    </row>
    <row r="570" spans="8:11" x14ac:dyDescent="0.2">
      <c r="H570" s="15"/>
      <c r="I570" s="15"/>
      <c r="J570" s="15"/>
    </row>
    <row r="571" spans="8:11" x14ac:dyDescent="0.2">
      <c r="H571" s="15"/>
      <c r="I571" s="15"/>
      <c r="J571" s="15"/>
    </row>
    <row r="572" spans="8:11" x14ac:dyDescent="0.2">
      <c r="H572" s="15"/>
      <c r="I572" s="15"/>
      <c r="J572" s="15"/>
    </row>
    <row r="573" spans="8:11" x14ac:dyDescent="0.2">
      <c r="H573" s="15"/>
      <c r="I573" s="15"/>
      <c r="J573" s="15"/>
      <c r="K573" s="15"/>
    </row>
    <row r="574" spans="8:11" x14ac:dyDescent="0.2">
      <c r="H574" s="15"/>
      <c r="I574" s="15"/>
      <c r="J574" s="15"/>
      <c r="K574" s="15"/>
    </row>
    <row r="575" spans="8:11" x14ac:dyDescent="0.2">
      <c r="H575" s="15"/>
      <c r="I575" s="15"/>
      <c r="J575" s="15"/>
      <c r="K575" s="15"/>
    </row>
    <row r="576" spans="8:11" x14ac:dyDescent="0.2">
      <c r="H576" s="15"/>
      <c r="I576" s="15"/>
      <c r="J576" s="15"/>
      <c r="K576" s="15"/>
    </row>
    <row r="577" spans="8:11" x14ac:dyDescent="0.2">
      <c r="H577" s="15"/>
      <c r="I577" s="15"/>
      <c r="J577" s="15"/>
      <c r="K577" s="15"/>
    </row>
    <row r="578" spans="8:11" x14ac:dyDescent="0.2">
      <c r="H578" s="15"/>
      <c r="I578" s="15"/>
      <c r="J578" s="15"/>
      <c r="K578" s="15"/>
    </row>
    <row r="579" spans="8:11" x14ac:dyDescent="0.2">
      <c r="H579" s="15"/>
      <c r="I579" s="15"/>
      <c r="J579" s="15"/>
      <c r="K579" s="15"/>
    </row>
    <row r="580" spans="8:11" x14ac:dyDescent="0.2">
      <c r="H580" s="15"/>
      <c r="I580" s="15"/>
      <c r="J580" s="15"/>
      <c r="K580" s="15"/>
    </row>
    <row r="581" spans="8:11" x14ac:dyDescent="0.2">
      <c r="H581" s="15"/>
      <c r="I581" s="15"/>
      <c r="J581" s="15"/>
      <c r="K581" s="15"/>
    </row>
    <row r="582" spans="8:11" x14ac:dyDescent="0.2">
      <c r="H582" s="15"/>
      <c r="I582" s="15"/>
      <c r="J582" s="15"/>
      <c r="K582" s="15"/>
    </row>
    <row r="583" spans="8:11" x14ac:dyDescent="0.2">
      <c r="H583" s="15"/>
      <c r="I583" s="15"/>
      <c r="J583" s="15"/>
      <c r="K583" s="15"/>
    </row>
    <row r="584" spans="8:11" x14ac:dyDescent="0.2">
      <c r="H584" s="15"/>
      <c r="I584" s="15"/>
      <c r="J584" s="15"/>
    </row>
    <row r="585" spans="8:11" x14ac:dyDescent="0.2">
      <c r="H585" s="15"/>
      <c r="I585" s="15"/>
      <c r="J585" s="15"/>
    </row>
    <row r="586" spans="8:11" x14ac:dyDescent="0.2">
      <c r="H586" s="15"/>
      <c r="I586" s="15"/>
      <c r="J586" s="15"/>
    </row>
    <row r="587" spans="8:11" x14ac:dyDescent="0.2">
      <c r="H587" s="15"/>
      <c r="I587" s="15"/>
      <c r="J587" s="15"/>
      <c r="K587" s="15"/>
    </row>
    <row r="588" spans="8:11" x14ac:dyDescent="0.2">
      <c r="H588" s="15"/>
      <c r="I588" s="15"/>
      <c r="J588" s="15"/>
      <c r="K588" s="15"/>
    </row>
    <row r="589" spans="8:11" x14ac:dyDescent="0.2">
      <c r="H589" s="15"/>
      <c r="I589" s="15"/>
      <c r="J589" s="15"/>
    </row>
    <row r="590" spans="8:11" x14ac:dyDescent="0.2">
      <c r="H590" s="15"/>
      <c r="I590" s="15"/>
      <c r="J590" s="15"/>
    </row>
    <row r="591" spans="8:11" x14ac:dyDescent="0.2">
      <c r="H591" s="15"/>
      <c r="I591" s="15"/>
      <c r="J591" s="15"/>
    </row>
    <row r="592" spans="8:11" x14ac:dyDescent="0.2">
      <c r="H592" s="15"/>
      <c r="I592" s="15"/>
      <c r="J592" s="15"/>
    </row>
    <row r="593" spans="8:13" x14ac:dyDescent="0.2">
      <c r="H593" s="15"/>
      <c r="I593" s="15"/>
      <c r="J593" s="15"/>
      <c r="K593" s="15"/>
    </row>
    <row r="594" spans="8:13" x14ac:dyDescent="0.2">
      <c r="H594" s="15"/>
      <c r="I594" s="15"/>
      <c r="J594" s="15"/>
      <c r="K594" s="15"/>
    </row>
    <row r="595" spans="8:13" x14ac:dyDescent="0.2">
      <c r="J595" s="15"/>
      <c r="M595" s="15"/>
    </row>
    <row r="596" spans="8:13" x14ac:dyDescent="0.2">
      <c r="H596" s="15"/>
      <c r="I596" s="15"/>
      <c r="J596" s="15"/>
      <c r="K596" s="15"/>
    </row>
    <row r="597" spans="8:13" x14ac:dyDescent="0.2">
      <c r="H597" s="15"/>
      <c r="I597" s="15"/>
      <c r="J597" s="15"/>
      <c r="K597" s="15"/>
    </row>
    <row r="598" spans="8:13" x14ac:dyDescent="0.2">
      <c r="H598" s="15"/>
      <c r="I598" s="15"/>
      <c r="J598" s="15"/>
    </row>
    <row r="599" spans="8:13" x14ac:dyDescent="0.2">
      <c r="H599" s="15"/>
      <c r="I599" s="15"/>
      <c r="J599" s="15"/>
    </row>
    <row r="600" spans="8:13" x14ac:dyDescent="0.2">
      <c r="H600" s="15"/>
      <c r="I600" s="15"/>
      <c r="J600" s="15"/>
    </row>
    <row r="601" spans="8:13" x14ac:dyDescent="0.2">
      <c r="H601" s="15"/>
      <c r="I601" s="15"/>
      <c r="J601" s="15"/>
    </row>
    <row r="602" spans="8:13" x14ac:dyDescent="0.2">
      <c r="H602" s="15"/>
      <c r="I602" s="15"/>
      <c r="J602" s="15"/>
      <c r="K602" s="15"/>
    </row>
    <row r="603" spans="8:13" x14ac:dyDescent="0.2">
      <c r="H603" s="15"/>
      <c r="I603" s="15"/>
      <c r="J603" s="15"/>
      <c r="K603" s="15"/>
    </row>
    <row r="604" spans="8:13" x14ac:dyDescent="0.2">
      <c r="H604" s="15"/>
      <c r="I604" s="15"/>
      <c r="J604" s="15"/>
      <c r="K604" s="15"/>
    </row>
    <row r="605" spans="8:13" x14ac:dyDescent="0.2">
      <c r="H605" s="15"/>
      <c r="I605" s="15"/>
      <c r="J605" s="15"/>
      <c r="K605" s="15"/>
    </row>
    <row r="606" spans="8:13" x14ac:dyDescent="0.2">
      <c r="J606" s="15"/>
      <c r="K606" s="15"/>
      <c r="L606" s="15"/>
      <c r="M606" s="15"/>
    </row>
    <row r="607" spans="8:13" x14ac:dyDescent="0.2">
      <c r="H607" s="15"/>
      <c r="I607" s="15"/>
      <c r="J607" s="15"/>
      <c r="K607" s="15"/>
    </row>
    <row r="608" spans="8:13" x14ac:dyDescent="0.2">
      <c r="H608" s="15"/>
      <c r="I608" s="15"/>
      <c r="J608" s="15"/>
      <c r="K608" s="15"/>
    </row>
    <row r="609" spans="8:13" x14ac:dyDescent="0.2">
      <c r="H609" s="15"/>
      <c r="I609" s="15"/>
      <c r="J609" s="15"/>
    </row>
    <row r="610" spans="8:13" x14ac:dyDescent="0.2">
      <c r="H610" s="15"/>
      <c r="I610" s="15"/>
      <c r="J610" s="15"/>
    </row>
    <row r="611" spans="8:13" x14ac:dyDescent="0.2">
      <c r="H611" s="15"/>
      <c r="I611" s="15"/>
      <c r="J611" s="15"/>
      <c r="K611" s="15"/>
      <c r="L611" s="15"/>
      <c r="M611" s="15"/>
    </row>
    <row r="612" spans="8:13" x14ac:dyDescent="0.2">
      <c r="H612" s="15"/>
      <c r="I612" s="15"/>
      <c r="J612" s="15"/>
    </row>
    <row r="613" spans="8:13" x14ac:dyDescent="0.2">
      <c r="H613" s="15"/>
      <c r="I613" s="15"/>
      <c r="J613" s="15"/>
    </row>
    <row r="614" spans="8:13" x14ac:dyDescent="0.2">
      <c r="H614" s="15"/>
      <c r="I614" s="15"/>
      <c r="J614" s="15"/>
    </row>
    <row r="615" spans="8:13" x14ac:dyDescent="0.2">
      <c r="H615" s="15"/>
      <c r="I615" s="15"/>
      <c r="J615" s="15"/>
    </row>
    <row r="616" spans="8:13" x14ac:dyDescent="0.2">
      <c r="H616" s="15"/>
      <c r="I616" s="15"/>
      <c r="J616" s="15"/>
    </row>
    <row r="617" spans="8:13" x14ac:dyDescent="0.2">
      <c r="H617" s="15"/>
      <c r="I617" s="15"/>
      <c r="J617" s="15"/>
    </row>
    <row r="618" spans="8:13" x14ac:dyDescent="0.2">
      <c r="H618" s="15"/>
      <c r="I618" s="15"/>
      <c r="J618" s="15"/>
      <c r="K618" s="15"/>
    </row>
    <row r="619" spans="8:13" x14ac:dyDescent="0.2">
      <c r="H619" s="15"/>
      <c r="I619" s="15"/>
      <c r="J619" s="15"/>
      <c r="K619" s="15"/>
    </row>
    <row r="620" spans="8:13" x14ac:dyDescent="0.2">
      <c r="H620" s="15"/>
      <c r="I620" s="15"/>
      <c r="J620" s="15"/>
      <c r="K620" s="15"/>
    </row>
    <row r="621" spans="8:13" x14ac:dyDescent="0.2">
      <c r="H621" s="15"/>
      <c r="I621" s="15"/>
      <c r="J621" s="15"/>
    </row>
    <row r="622" spans="8:13" x14ac:dyDescent="0.2">
      <c r="H622" s="15"/>
      <c r="I622" s="15"/>
      <c r="J622" s="15"/>
    </row>
    <row r="623" spans="8:13" x14ac:dyDescent="0.2">
      <c r="H623" s="15"/>
      <c r="I623" s="15"/>
      <c r="J623" s="15"/>
    </row>
    <row r="624" spans="8:13" x14ac:dyDescent="0.2">
      <c r="H624" s="15"/>
      <c r="I624" s="15"/>
      <c r="J624" s="15"/>
    </row>
    <row r="625" spans="8:13" x14ac:dyDescent="0.2">
      <c r="H625" s="15"/>
      <c r="I625" s="15"/>
      <c r="J625" s="15"/>
    </row>
    <row r="626" spans="8:13" x14ac:dyDescent="0.2">
      <c r="H626" s="15"/>
      <c r="I626" s="15"/>
      <c r="J626" s="15"/>
    </row>
    <row r="627" spans="8:13" x14ac:dyDescent="0.2">
      <c r="H627" s="15"/>
      <c r="I627" s="15"/>
      <c r="J627" s="15"/>
    </row>
    <row r="628" spans="8:13" x14ac:dyDescent="0.2">
      <c r="H628" s="15"/>
      <c r="I628" s="15"/>
      <c r="J628" s="15"/>
    </row>
    <row r="629" spans="8:13" x14ac:dyDescent="0.2">
      <c r="H629" s="15"/>
      <c r="I629" s="15"/>
      <c r="J629" s="15"/>
    </row>
    <row r="630" spans="8:13" x14ac:dyDescent="0.2">
      <c r="H630" s="15"/>
      <c r="I630" s="15"/>
      <c r="J630" s="15"/>
    </row>
    <row r="631" spans="8:13" x14ac:dyDescent="0.2">
      <c r="H631" s="15"/>
      <c r="I631" s="15"/>
      <c r="J631" s="15"/>
    </row>
    <row r="632" spans="8:13" x14ac:dyDescent="0.2">
      <c r="H632" s="15"/>
      <c r="I632" s="15"/>
      <c r="J632" s="15"/>
    </row>
    <row r="633" spans="8:13" x14ac:dyDescent="0.2">
      <c r="H633" s="15"/>
      <c r="I633" s="15"/>
      <c r="J633" s="15"/>
    </row>
    <row r="634" spans="8:13" x14ac:dyDescent="0.2">
      <c r="H634" s="15"/>
      <c r="I634" s="15"/>
      <c r="J634" s="15"/>
    </row>
    <row r="635" spans="8:13" x14ac:dyDescent="0.2">
      <c r="H635" s="15"/>
      <c r="I635" s="15"/>
      <c r="J635" s="15"/>
    </row>
    <row r="636" spans="8:13" x14ac:dyDescent="0.2">
      <c r="H636" s="15"/>
      <c r="I636" s="15"/>
      <c r="J636" s="15"/>
    </row>
    <row r="637" spans="8:13" x14ac:dyDescent="0.2">
      <c r="H637" s="15"/>
      <c r="I637" s="15"/>
      <c r="J637" s="15"/>
    </row>
    <row r="638" spans="8:13" x14ac:dyDescent="0.2">
      <c r="H638" s="15"/>
      <c r="I638" s="15"/>
      <c r="J638" s="15"/>
      <c r="K638" s="15"/>
      <c r="L638" s="15"/>
      <c r="M638" s="15"/>
    </row>
    <row r="639" spans="8:13" x14ac:dyDescent="0.2">
      <c r="H639" s="15"/>
      <c r="I639" s="15"/>
      <c r="J639" s="15"/>
      <c r="K639" s="15"/>
      <c r="L639" s="15"/>
      <c r="M639" s="15"/>
    </row>
    <row r="640" spans="8:13" x14ac:dyDescent="0.2">
      <c r="H640" s="15"/>
      <c r="I640" s="15"/>
      <c r="J640" s="15"/>
      <c r="K640" s="15"/>
    </row>
    <row r="642" spans="8:11" x14ac:dyDescent="0.2">
      <c r="H642" s="15"/>
      <c r="I642" s="15"/>
      <c r="J642" s="15"/>
    </row>
    <row r="643" spans="8:11" x14ac:dyDescent="0.2">
      <c r="H643" s="15"/>
      <c r="I643" s="15"/>
      <c r="J643" s="15"/>
    </row>
    <row r="644" spans="8:11" x14ac:dyDescent="0.2">
      <c r="H644" s="15"/>
      <c r="I644" s="15"/>
      <c r="J644" s="15"/>
    </row>
    <row r="645" spans="8:11" x14ac:dyDescent="0.2">
      <c r="H645" s="15"/>
      <c r="I645" s="15"/>
      <c r="J645" s="15"/>
    </row>
    <row r="647" spans="8:11" x14ac:dyDescent="0.2">
      <c r="J647" s="15"/>
      <c r="K647" s="15"/>
    </row>
    <row r="648" spans="8:11" x14ac:dyDescent="0.2">
      <c r="J648" s="15"/>
      <c r="K648" s="15"/>
    </row>
    <row r="649" spans="8:11" x14ac:dyDescent="0.2">
      <c r="J649" s="15"/>
      <c r="K649" s="15"/>
    </row>
    <row r="650" spans="8:11" x14ac:dyDescent="0.2">
      <c r="J650" s="15"/>
      <c r="K650" s="15"/>
    </row>
    <row r="651" spans="8:11" x14ac:dyDescent="0.2">
      <c r="J651" s="15"/>
      <c r="K651" s="15"/>
    </row>
    <row r="652" spans="8:11" x14ac:dyDescent="0.2">
      <c r="J652" s="15"/>
      <c r="K652" s="15"/>
    </row>
    <row r="653" spans="8:11" x14ac:dyDescent="0.2">
      <c r="H653" s="15"/>
      <c r="I653" s="15"/>
      <c r="J653" s="15"/>
    </row>
    <row r="654" spans="8:11" x14ac:dyDescent="0.2">
      <c r="H654" s="15"/>
      <c r="I654" s="15"/>
      <c r="J654" s="15"/>
    </row>
    <row r="655" spans="8:11" x14ac:dyDescent="0.2">
      <c r="J655" s="15"/>
      <c r="K655" s="15"/>
    </row>
    <row r="656" spans="8:11" x14ac:dyDescent="0.2">
      <c r="J656" s="15"/>
      <c r="K656" s="15"/>
    </row>
    <row r="657" spans="8:11" x14ac:dyDescent="0.2">
      <c r="J657" s="15"/>
      <c r="K657" s="15"/>
    </row>
    <row r="658" spans="8:11" x14ac:dyDescent="0.2">
      <c r="J658" s="15"/>
      <c r="K658" s="15"/>
    </row>
    <row r="659" spans="8:11" x14ac:dyDescent="0.2">
      <c r="J659" s="15"/>
      <c r="K659" s="15"/>
    </row>
    <row r="660" spans="8:11" x14ac:dyDescent="0.2">
      <c r="H660" s="15"/>
      <c r="I660" s="15"/>
      <c r="J660" s="15"/>
      <c r="K660" s="15"/>
    </row>
    <row r="661" spans="8:11" x14ac:dyDescent="0.2">
      <c r="H661" s="15"/>
      <c r="I661" s="15"/>
      <c r="J661" s="15"/>
    </row>
    <row r="662" spans="8:11" x14ac:dyDescent="0.2">
      <c r="H662" s="15"/>
      <c r="I662" s="15"/>
      <c r="J662" s="15"/>
      <c r="K662" s="15"/>
    </row>
    <row r="664" spans="8:11" x14ac:dyDescent="0.2">
      <c r="H664" s="15"/>
      <c r="I664" s="15"/>
      <c r="J664" s="15"/>
    </row>
    <row r="665" spans="8:11" x14ac:dyDescent="0.2">
      <c r="H665" s="15"/>
      <c r="I665" s="15"/>
      <c r="J665" s="15"/>
    </row>
    <row r="666" spans="8:11" x14ac:dyDescent="0.2">
      <c r="H666" s="15"/>
      <c r="I666" s="15"/>
      <c r="J666" s="15"/>
      <c r="K666" s="15"/>
    </row>
    <row r="667" spans="8:11" x14ac:dyDescent="0.2">
      <c r="H667" s="15"/>
      <c r="I667" s="15"/>
      <c r="J667" s="15"/>
    </row>
    <row r="668" spans="8:11" x14ac:dyDescent="0.2">
      <c r="H668" s="15"/>
      <c r="I668" s="15"/>
      <c r="J668" s="15"/>
      <c r="K668" s="15"/>
    </row>
    <row r="669" spans="8:11" x14ac:dyDescent="0.2">
      <c r="H669" s="15"/>
      <c r="I669" s="15"/>
      <c r="J669" s="15"/>
      <c r="K669" s="15"/>
    </row>
    <row r="670" spans="8:11" x14ac:dyDescent="0.2">
      <c r="J670" s="15"/>
      <c r="K670" s="15"/>
    </row>
    <row r="671" spans="8:11" x14ac:dyDescent="0.2">
      <c r="J671" s="15"/>
      <c r="K671" s="15"/>
    </row>
    <row r="672" spans="8:11" x14ac:dyDescent="0.2">
      <c r="J672" s="15"/>
      <c r="K672" s="15"/>
    </row>
    <row r="673" spans="5:11" x14ac:dyDescent="0.2">
      <c r="J673" s="15"/>
      <c r="K673" s="15"/>
    </row>
    <row r="674" spans="5:11" x14ac:dyDescent="0.2">
      <c r="J674" s="15"/>
      <c r="K674" s="15"/>
    </row>
    <row r="675" spans="5:11" x14ac:dyDescent="0.2">
      <c r="J675" s="15"/>
      <c r="K675" s="15"/>
    </row>
    <row r="676" spans="5:11" x14ac:dyDescent="0.2">
      <c r="H676" s="15"/>
      <c r="I676" s="15"/>
      <c r="J676" s="15"/>
      <c r="K676" s="15"/>
    </row>
    <row r="677" spans="5:11" x14ac:dyDescent="0.2">
      <c r="H677" s="15"/>
      <c r="I677" s="15"/>
      <c r="J677" s="15"/>
    </row>
    <row r="678" spans="5:11" x14ac:dyDescent="0.2">
      <c r="H678" s="15"/>
      <c r="I678" s="15"/>
      <c r="J678" s="15"/>
      <c r="K678" s="15"/>
    </row>
    <row r="680" spans="5:11" x14ac:dyDescent="0.2">
      <c r="J680" s="15"/>
      <c r="K680" s="15"/>
    </row>
    <row r="681" spans="5:11" x14ac:dyDescent="0.2">
      <c r="J681" s="15"/>
      <c r="K681" s="15"/>
    </row>
    <row r="682" spans="5:11" x14ac:dyDescent="0.2">
      <c r="J682" s="15"/>
      <c r="K682" s="15"/>
    </row>
    <row r="683" spans="5:11" x14ac:dyDescent="0.2">
      <c r="J683" s="15"/>
      <c r="K683" s="15"/>
    </row>
    <row r="684" spans="5:11" x14ac:dyDescent="0.2">
      <c r="E684" s="199"/>
      <c r="H684" s="15"/>
      <c r="I684" s="15"/>
      <c r="J684" s="15"/>
    </row>
    <row r="685" spans="5:11" x14ac:dyDescent="0.2">
      <c r="H685" s="15"/>
      <c r="I685" s="15"/>
      <c r="J685" s="15"/>
      <c r="K685" s="15"/>
    </row>
    <row r="687" spans="5:11" x14ac:dyDescent="0.2">
      <c r="J687" s="15"/>
      <c r="K687" s="15"/>
    </row>
    <row r="688" spans="5:11" x14ac:dyDescent="0.2">
      <c r="J688" s="15"/>
      <c r="K688" s="15"/>
    </row>
    <row r="689" spans="5:13" x14ac:dyDescent="0.2">
      <c r="H689" s="15"/>
      <c r="I689" s="15"/>
      <c r="J689" s="15"/>
    </row>
    <row r="690" spans="5:13" x14ac:dyDescent="0.2">
      <c r="H690" s="15"/>
      <c r="I690" s="15"/>
      <c r="J690" s="15"/>
    </row>
    <row r="691" spans="5:13" x14ac:dyDescent="0.2">
      <c r="H691" s="15"/>
      <c r="I691" s="15"/>
      <c r="J691" s="15"/>
      <c r="K691" s="15"/>
      <c r="L691" s="15"/>
      <c r="M691" s="15"/>
    </row>
    <row r="692" spans="5:13" x14ac:dyDescent="0.2">
      <c r="E692" s="199"/>
      <c r="H692" s="15"/>
      <c r="I692" s="15"/>
      <c r="J692" s="15"/>
      <c r="K692" s="15"/>
    </row>
    <row r="693" spans="5:13" x14ac:dyDescent="0.2">
      <c r="H693" s="15"/>
      <c r="I693" s="15"/>
      <c r="J693" s="15"/>
    </row>
    <row r="694" spans="5:13" x14ac:dyDescent="0.2">
      <c r="H694" s="15"/>
      <c r="I694" s="15"/>
      <c r="J694" s="15"/>
      <c r="K694" s="15"/>
      <c r="L694" s="15"/>
      <c r="M694" s="15"/>
    </row>
  </sheetData>
  <mergeCells count="65">
    <mergeCell ref="A16:C16"/>
    <mergeCell ref="I1:J1"/>
    <mergeCell ref="A2:J2"/>
    <mergeCell ref="A3:J3"/>
    <mergeCell ref="I5:J5"/>
    <mergeCell ref="A8:J8"/>
    <mergeCell ref="A130:C130"/>
    <mergeCell ref="A17:J17"/>
    <mergeCell ref="A25:C25"/>
    <mergeCell ref="A26:J26"/>
    <mergeCell ref="A77:C77"/>
    <mergeCell ref="A118:C118"/>
    <mergeCell ref="A119:J119"/>
    <mergeCell ref="A78:J78"/>
    <mergeCell ref="A80:C80"/>
    <mergeCell ref="A81:J81"/>
    <mergeCell ref="A320:J320"/>
    <mergeCell ref="A131:J131"/>
    <mergeCell ref="A234:C234"/>
    <mergeCell ref="A235:J235"/>
    <mergeCell ref="A310:C310"/>
    <mergeCell ref="A311:C311"/>
    <mergeCell ref="A312:C312"/>
    <mergeCell ref="A313:C313"/>
    <mergeCell ref="A314:C314"/>
    <mergeCell ref="A315:J315"/>
    <mergeCell ref="A319:C319"/>
    <mergeCell ref="A379:C379"/>
    <mergeCell ref="A325:C325"/>
    <mergeCell ref="A326:J326"/>
    <mergeCell ref="A344:C344"/>
    <mergeCell ref="A345:C345"/>
    <mergeCell ref="A346:C346"/>
    <mergeCell ref="A347:J347"/>
    <mergeCell ref="A364:C364"/>
    <mergeCell ref="A365:C365"/>
    <mergeCell ref="A366:C366"/>
    <mergeCell ref="A367:J367"/>
    <mergeCell ref="A378:C378"/>
    <mergeCell ref="A424:C424"/>
    <mergeCell ref="A380:C380"/>
    <mergeCell ref="A381:J381"/>
    <mergeCell ref="A409:C409"/>
    <mergeCell ref="A410:C410"/>
    <mergeCell ref="A411:C411"/>
    <mergeCell ref="A412:J412"/>
    <mergeCell ref="A419:C419"/>
    <mergeCell ref="A420:C420"/>
    <mergeCell ref="A421:C421"/>
    <mergeCell ref="A422:C422"/>
    <mergeCell ref="A423:C423"/>
    <mergeCell ref="E428:J435"/>
    <mergeCell ref="A425:C425"/>
    <mergeCell ref="A426:C426"/>
    <mergeCell ref="A427:C427"/>
    <mergeCell ref="A440:F440"/>
    <mergeCell ref="G440:J440"/>
    <mergeCell ref="A428:C428"/>
    <mergeCell ref="A429:C429"/>
    <mergeCell ref="A430:C430"/>
    <mergeCell ref="A431:C431"/>
    <mergeCell ref="A432:C432"/>
    <mergeCell ref="A433:C433"/>
    <mergeCell ref="A434:C434"/>
    <mergeCell ref="A435:C435"/>
  </mergeCells>
  <phoneticPr fontId="1" type="noConversion"/>
  <pageMargins left="0.19685039370078741" right="0.19685039370078741" top="0.76" bottom="0.63" header="0.24" footer="0.19685039370078741"/>
  <pageSetup paperSize="9" fitToHeight="24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aprilie 2022-2</vt:lpstr>
      <vt:lpstr>'aprilie 2022-2'!Print_Area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Terezia Borbei</dc:creator>
  <cp:lastModifiedBy>Mariana Husar</cp:lastModifiedBy>
  <cp:lastPrinted>2022-04-08T09:24:19Z</cp:lastPrinted>
  <dcterms:created xsi:type="dcterms:W3CDTF">2019-11-25T11:32:08Z</dcterms:created>
  <dcterms:modified xsi:type="dcterms:W3CDTF">2022-04-29T07:16:30Z</dcterms:modified>
</cp:coreProperties>
</file>