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A" sheetId="1" r:id="rId1"/>
  </sheets>
  <definedNames>
    <definedName name="_xlfn.ANCHORARRAY" hidden="1">#NAME?</definedName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<sst xmlns="http://schemas.openxmlformats.org/spreadsheetml/2006/main" count="138" uniqueCount="62">
  <si>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</si>
  <si>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</si>
  <si>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</si>
  <si>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</si>
  <si>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</si>
  <si>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</si>
  <si>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</si>
  <si>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</si>
  <si>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</si>
  <si>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</si>
  <si>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</si>
  <si>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</si>
  <si>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</si>
  <si>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</si>
  <si>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</si>
  <si>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</si>
  <si>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</si>
  <si>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</si>
  <si>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</si>
  <si>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</si>
  <si>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</si>
  <si>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</si>
  <si>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</si>
  <si>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</si>
  <si>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</si>
  <si>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</si>
  <si>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</si>
  <si>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</si>
  <si>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</si>
  <si>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</si>
  <si>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</si>
  <si>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</si>
  <si>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</si>
  <si>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</si>
  <si>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</si>
  <si>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</si>
  <si>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</si>
  <si>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</si>
  <si>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</si>
  <si>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</si>
  <si>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 xml:space="preserve">  ing. Szucs Zsigmond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</si>
  <si>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</si>
  <si>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</si>
  <si>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</si>
  <si>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</si>
  <si>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</si>
  <si>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</si>
  <si>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</si>
  <si>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</si>
  <si>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</si>
  <si>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</si>
  <si>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</si>
  <si>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</si>
  <si>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</si>
  <si>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</si>
  <si>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b-dul Transilvania Bl.2</t>
  </si>
  <si>
    <t>Reabilitare termică a blocului de locuinţe situat pe str.Proiectantului S1</t>
  </si>
  <si>
    <t>Reabilitare termică a blocului de locuinţe str.Astronauților A1</t>
  </si>
  <si>
    <t>Renovarea energetică a Liceului cu Program Sportiv</t>
  </si>
  <si>
    <t>Lista proiectelor cu finanțare din sumele reprezentând asistența financiară nerambursabilă aferentă PNRR pe anul 2024</t>
  </si>
  <si>
    <t>Valoare totală
actualizată</t>
  </si>
  <si>
    <t xml:space="preserve">ANEXA NR. 2B la HCL nr. 25/05.02.2024   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</si>
</sst>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18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19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19" xfId="0" applyNumberFormat="1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4" fillId="33" borderId="15" xfId="0" applyFont="1" applyFill="1" applyBorder="1" applyAlignment="1">
      <alignment horizontal="left" vertical="top" wrapText="1"/>
    </xf>
    <xf numFmtId="3" fontId="16" fillId="33" borderId="13" xfId="0" applyNumberFormat="1" applyFont="1" applyFill="1" applyBorder="1" applyAlignment="1">
      <alignment/>
    </xf>
    <xf numFmtId="0" fontId="14" fillId="33" borderId="16" xfId="0" applyFont="1" applyFill="1" applyBorder="1" applyAlignment="1">
      <alignment horizontal="left" vertical="top" wrapText="1"/>
    </xf>
    <xf numFmtId="0" fontId="14" fillId="33" borderId="19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 vertical="top" wrapText="1"/>
    </xf>
    <xf numFmtId="3" fontId="16" fillId="33" borderId="14" xfId="0" applyNumberFormat="1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72"/>
  <sheetViews>
    <sheetView tabSelected="1" zoomScale="85" zoomScaleNormal="85" zoomScalePageLayoutView="0" workbookViewId="0" topLeftCell="A1">
      <pane ySplit="9" topLeftCell="A132" activePane="bottomLeft" state="frozen"/>
      <selection pane="topLeft" activeCell="A1" sqref="A1"/>
      <selection pane="bottomLeft" activeCell="A1" sqref="A1:H147"/>
    </sheetView>
  </sheetViews>
  <sheetFormatPr defaultColWidth="9.140625" defaultRowHeight="12"/>
  <cols>
    <col min="1" max="1" width="8.28125" style="3" customWidth="1"/>
    <col min="2" max="2" width="89.7109375" style="3" customWidth="1"/>
    <col min="3" max="3" width="25.28125" style="3" customWidth="1"/>
    <col min="4" max="4" width="20.28125" style="3" customWidth="1"/>
    <col min="5" max="5" width="18.140625" style="3" customWidth="1"/>
    <col min="6" max="6" width="13.710937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34" t="s">
        <v>61</v>
      </c>
      <c r="B1" s="135"/>
      <c r="C1" s="135"/>
      <c r="D1" s="135"/>
      <c r="E1" s="135"/>
      <c r="F1" s="39"/>
      <c r="G1" s="39"/>
      <c r="H1" s="39"/>
    </row>
    <row r="2" spans="1:8" ht="17.25" customHeight="1">
      <c r="A2" s="129" t="s">
        <v>59</v>
      </c>
      <c r="B2" s="129"/>
      <c r="C2" s="129"/>
      <c r="D2" s="129"/>
      <c r="E2" s="129"/>
      <c r="F2" s="129"/>
      <c r="G2" s="129"/>
      <c r="H2" s="129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30" t="s">
        <v>11</v>
      </c>
      <c r="B4" s="136" t="s">
        <v>17</v>
      </c>
      <c r="C4" s="130" t="s">
        <v>10</v>
      </c>
      <c r="D4" s="130" t="s">
        <v>60</v>
      </c>
      <c r="E4" s="130" t="s">
        <v>12</v>
      </c>
      <c r="F4" s="131" t="s">
        <v>0</v>
      </c>
      <c r="G4" s="132"/>
      <c r="H4" s="133"/>
    </row>
    <row r="5" spans="1:8" ht="17.25" customHeight="1">
      <c r="A5" s="136"/>
      <c r="B5" s="136"/>
      <c r="C5" s="130"/>
      <c r="D5" s="130"/>
      <c r="E5" s="130"/>
      <c r="F5" s="130" t="s">
        <v>15</v>
      </c>
      <c r="G5" s="130" t="s">
        <v>14</v>
      </c>
      <c r="H5" s="130" t="s">
        <v>30</v>
      </c>
    </row>
    <row r="6" spans="1:8" ht="25.5" customHeight="1">
      <c r="A6" s="136"/>
      <c r="B6" s="136"/>
      <c r="C6" s="130"/>
      <c r="D6" s="130"/>
      <c r="E6" s="130"/>
      <c r="F6" s="130"/>
      <c r="G6" s="130"/>
      <c r="H6" s="130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211387606</v>
      </c>
      <c r="D8" s="15">
        <f t="shared" si="0"/>
        <v>211387606</v>
      </c>
      <c r="E8" s="15">
        <f t="shared" si="0"/>
        <v>139559762</v>
      </c>
      <c r="F8" s="15">
        <f t="shared" si="0"/>
        <v>139559762</v>
      </c>
      <c r="G8" s="15">
        <f t="shared" si="0"/>
        <v>44020742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103221236</v>
      </c>
      <c r="D9" s="18">
        <f t="shared" si="1"/>
        <v>112671236</v>
      </c>
      <c r="E9" s="18">
        <f t="shared" si="1"/>
        <v>44658000</v>
      </c>
      <c r="F9" s="18">
        <f t="shared" si="1"/>
        <v>44658000</v>
      </c>
      <c r="G9" s="18">
        <f t="shared" si="1"/>
        <v>29027200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H11">C32+C52+C72+C86+C126</f>
        <v>104617944</v>
      </c>
      <c r="D10" s="20">
        <f t="shared" si="2"/>
        <v>104617944</v>
      </c>
      <c r="E10" s="20">
        <f t="shared" si="2"/>
        <v>37940100</v>
      </c>
      <c r="F10" s="20">
        <f t="shared" si="2"/>
        <v>37940100</v>
      </c>
      <c r="G10" s="20">
        <f t="shared" si="2"/>
        <v>18134789</v>
      </c>
      <c r="H10" s="20">
        <f t="shared" si="2"/>
        <v>0</v>
      </c>
      <c r="I10" s="5"/>
      <c r="J10" s="5"/>
      <c r="K10" s="5"/>
    </row>
    <row r="11" spans="1:12" ht="14.25">
      <c r="A11" s="21"/>
      <c r="B11" s="17"/>
      <c r="C11" s="22">
        <f t="shared" si="2"/>
        <v>99371236</v>
      </c>
      <c r="D11" s="22">
        <f t="shared" si="2"/>
        <v>99371236</v>
      </c>
      <c r="E11" s="22">
        <f t="shared" si="2"/>
        <v>36658000</v>
      </c>
      <c r="F11" s="22">
        <f t="shared" si="2"/>
        <v>36658000</v>
      </c>
      <c r="G11" s="22">
        <f t="shared" si="2"/>
        <v>20083600</v>
      </c>
      <c r="H11" s="22">
        <f t="shared" si="2"/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H13">C38+C58+C112+C130</f>
        <v>13400000</v>
      </c>
      <c r="D12" s="23">
        <f t="shared" si="3"/>
        <v>13400000</v>
      </c>
      <c r="E12" s="23">
        <f t="shared" si="3"/>
        <v>8250000</v>
      </c>
      <c r="F12" s="23">
        <f t="shared" si="3"/>
        <v>8250000</v>
      </c>
      <c r="G12" s="23">
        <f t="shared" si="3"/>
        <v>0</v>
      </c>
      <c r="H12" s="23">
        <f t="shared" si="3"/>
        <v>0</v>
      </c>
      <c r="I12" s="6"/>
    </row>
    <row r="13" spans="1:12" ht="14.25">
      <c r="A13" s="21"/>
      <c r="B13" s="17"/>
      <c r="C13" s="24">
        <f t="shared" si="3"/>
        <v>3850000</v>
      </c>
      <c r="D13" s="24">
        <f t="shared" si="3"/>
        <v>13300000</v>
      </c>
      <c r="E13" s="24">
        <f t="shared" si="3"/>
        <v>8000000</v>
      </c>
      <c r="F13" s="24">
        <f t="shared" si="3"/>
        <v>8000000</v>
      </c>
      <c r="G13" s="24">
        <f t="shared" si="3"/>
        <v>8943600</v>
      </c>
      <c r="H13" s="24">
        <f t="shared" si="3"/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C18+C24+C42+C62+C76+C116+C134</f>
        <v>93369662</v>
      </c>
      <c r="D14" s="20">
        <f>D18+D24+D42+D62+D76+D116+D134</f>
        <v>93369662</v>
      </c>
      <c r="E14" s="20">
        <f>E18+E24+E42+E62+E76+E116+E134</f>
        <v>93369662</v>
      </c>
      <c r="F14" s="20">
        <f>F18+F24+F42+F62+F76+F116+F134</f>
        <v>93369662</v>
      </c>
      <c r="G14" s="20">
        <f>G18+G42+G62+G76+G116+G134</f>
        <v>25885953</v>
      </c>
      <c r="H14" s="20">
        <f>H18+H42+H62+H76+H116+H134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C43+C63+C117+C19+C79+C135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117" t="s">
        <v>35</v>
      </c>
      <c r="B16" s="109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01" t="s">
        <v>5</v>
      </c>
      <c r="B17" s="102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8"/>
      <c r="B19" s="29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0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4.25">
      <c r="A21" s="54"/>
      <c r="B21" s="26"/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K21" s="6"/>
    </row>
    <row r="22" spans="1:11" ht="14.25">
      <c r="A22" s="117" t="s">
        <v>39</v>
      </c>
      <c r="B22" s="109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4.25">
      <c r="A23" s="101" t="s">
        <v>5</v>
      </c>
      <c r="B23" s="102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0</v>
      </c>
      <c r="D24" s="27">
        <f t="shared" si="7"/>
        <v>0</v>
      </c>
      <c r="E24" s="27">
        <f t="shared" si="7"/>
        <v>0</v>
      </c>
      <c r="F24" s="27">
        <f t="shared" si="7"/>
        <v>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2">
        <v>1</v>
      </c>
      <c r="B26" s="50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49">
        <v>0</v>
      </c>
      <c r="K26" s="6"/>
    </row>
    <row r="27" spans="1:11" ht="14.25">
      <c r="A27" s="73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72">
        <v>2</v>
      </c>
      <c r="B28" s="50" t="s">
        <v>23</v>
      </c>
      <c r="C28" s="51">
        <v>0</v>
      </c>
      <c r="D28" s="51">
        <v>0</v>
      </c>
      <c r="E28" s="51">
        <v>0</v>
      </c>
      <c r="F28" s="51">
        <v>0</v>
      </c>
      <c r="G28" s="33">
        <v>0</v>
      </c>
      <c r="H28" s="49">
        <v>0</v>
      </c>
      <c r="K28" s="6"/>
    </row>
    <row r="29" spans="1:11" ht="14.25">
      <c r="A29" s="73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107" t="s">
        <v>29</v>
      </c>
      <c r="B30" s="109"/>
      <c r="C30" s="20">
        <f aca="true" t="shared" si="8" ref="C30:H31">C32+C38+C42</f>
        <v>80360696</v>
      </c>
      <c r="D30" s="20">
        <f t="shared" si="8"/>
        <v>80360696</v>
      </c>
      <c r="E30" s="20">
        <f t="shared" si="8"/>
        <v>65699196</v>
      </c>
      <c r="F30" s="20">
        <f t="shared" si="8"/>
        <v>65699196</v>
      </c>
      <c r="G30" s="20">
        <f t="shared" si="8"/>
        <v>9100594</v>
      </c>
      <c r="H30" s="20">
        <f t="shared" si="8"/>
        <v>0</v>
      </c>
    </row>
    <row r="31" spans="1:8" s="1" customFormat="1" ht="14.25">
      <c r="A31" s="101" t="s">
        <v>5</v>
      </c>
      <c r="B31" s="102"/>
      <c r="C31" s="24">
        <f t="shared" si="8"/>
        <v>13388464</v>
      </c>
      <c r="D31" s="24">
        <f t="shared" si="8"/>
        <v>22838464</v>
      </c>
      <c r="E31" s="24">
        <f t="shared" si="8"/>
        <v>9000000</v>
      </c>
      <c r="F31" s="24">
        <f t="shared" si="8"/>
        <v>9000000</v>
      </c>
      <c r="G31" s="22">
        <f t="shared" si="8"/>
        <v>8943600</v>
      </c>
      <c r="H31" s="22">
        <f t="shared" si="8"/>
        <v>0</v>
      </c>
    </row>
    <row r="32" spans="1:11" ht="14.25">
      <c r="A32" s="19" t="s">
        <v>2</v>
      </c>
      <c r="B32" s="91" t="s">
        <v>3</v>
      </c>
      <c r="C32" s="20">
        <f aca="true" t="shared" si="9" ref="C32:F33">C34+C36</f>
        <v>14287000</v>
      </c>
      <c r="D32" s="20">
        <f t="shared" si="9"/>
        <v>14287000</v>
      </c>
      <c r="E32" s="20">
        <f t="shared" si="9"/>
        <v>2825500</v>
      </c>
      <c r="F32" s="20">
        <f t="shared" si="9"/>
        <v>2825500</v>
      </c>
      <c r="G32" s="27">
        <f>G34</f>
        <v>6532908</v>
      </c>
      <c r="H32" s="20">
        <f>H34</f>
        <v>0</v>
      </c>
      <c r="I32" s="5"/>
      <c r="J32" s="5"/>
      <c r="K32" s="5"/>
    </row>
    <row r="33" spans="1:12" ht="14.25">
      <c r="A33" s="28"/>
      <c r="B33" s="92" t="s">
        <v>5</v>
      </c>
      <c r="C33" s="22">
        <f t="shared" si="9"/>
        <v>13388464</v>
      </c>
      <c r="D33" s="22">
        <f t="shared" si="9"/>
        <v>13388464</v>
      </c>
      <c r="E33" s="22">
        <f t="shared" si="9"/>
        <v>2800000</v>
      </c>
      <c r="F33" s="22">
        <f t="shared" si="9"/>
        <v>2800000</v>
      </c>
      <c r="G33" s="93">
        <f>G35</f>
        <v>0</v>
      </c>
      <c r="H33" s="22">
        <f>H35</f>
        <v>0</v>
      </c>
      <c r="I33" s="5"/>
      <c r="K33" s="6"/>
      <c r="L33" s="5"/>
    </row>
    <row r="34" spans="1:12" ht="14.25">
      <c r="A34" s="110">
        <v>1</v>
      </c>
      <c r="B34" s="105" t="s">
        <v>48</v>
      </c>
      <c r="C34" s="79">
        <v>10200000</v>
      </c>
      <c r="D34" s="79">
        <v>10200000</v>
      </c>
      <c r="E34" s="83">
        <v>1000</v>
      </c>
      <c r="F34" s="83">
        <v>1000</v>
      </c>
      <c r="G34" s="33">
        <v>6532908</v>
      </c>
      <c r="H34" s="33">
        <v>0</v>
      </c>
      <c r="I34" s="5"/>
      <c r="K34" s="6"/>
      <c r="L34" s="5"/>
    </row>
    <row r="35" spans="1:12" ht="14.25">
      <c r="A35" s="111"/>
      <c r="B35" s="106"/>
      <c r="C35" s="35">
        <v>10120464</v>
      </c>
      <c r="D35" s="35">
        <v>10120464</v>
      </c>
      <c r="E35" s="37">
        <v>0</v>
      </c>
      <c r="F35" s="37">
        <v>0</v>
      </c>
      <c r="G35" s="90">
        <v>0</v>
      </c>
      <c r="H35" s="35">
        <v>0</v>
      </c>
      <c r="I35" s="5"/>
      <c r="K35" s="6"/>
      <c r="L35" s="5"/>
    </row>
    <row r="36" spans="1:12" ht="14.25">
      <c r="A36" s="110">
        <v>2</v>
      </c>
      <c r="B36" s="112" t="s">
        <v>47</v>
      </c>
      <c r="C36" s="33">
        <v>4087000</v>
      </c>
      <c r="D36" s="33">
        <v>4087000</v>
      </c>
      <c r="E36" s="30">
        <v>2824500</v>
      </c>
      <c r="F36" s="30">
        <v>2824500</v>
      </c>
      <c r="G36" s="33">
        <v>6532908</v>
      </c>
      <c r="H36" s="33">
        <v>0</v>
      </c>
      <c r="I36" s="5"/>
      <c r="K36" s="6"/>
      <c r="L36" s="5"/>
    </row>
    <row r="37" spans="1:12" ht="14.25">
      <c r="A37" s="111"/>
      <c r="B37" s="113"/>
      <c r="C37" s="35">
        <v>3268000</v>
      </c>
      <c r="D37" s="35">
        <v>3268000</v>
      </c>
      <c r="E37" s="37">
        <v>2800000</v>
      </c>
      <c r="F37" s="37">
        <v>2800000</v>
      </c>
      <c r="G37" s="90">
        <v>0</v>
      </c>
      <c r="H37" s="35">
        <v>0</v>
      </c>
      <c r="I37" s="5"/>
      <c r="K37" s="6"/>
      <c r="L37" s="5"/>
    </row>
    <row r="38" spans="1:8" ht="14.25">
      <c r="A38" s="19" t="s">
        <v>6</v>
      </c>
      <c r="B38" s="14" t="s">
        <v>7</v>
      </c>
      <c r="C38" s="23">
        <f aca="true" t="shared" si="10" ref="C38:H39">C40</f>
        <v>9500000</v>
      </c>
      <c r="D38" s="23">
        <f t="shared" si="10"/>
        <v>9500000</v>
      </c>
      <c r="E38" s="23">
        <f t="shared" si="10"/>
        <v>6300000</v>
      </c>
      <c r="F38" s="23">
        <f t="shared" si="10"/>
        <v>6300000</v>
      </c>
      <c r="G38" s="24">
        <f t="shared" si="10"/>
        <v>0</v>
      </c>
      <c r="H38" s="24">
        <f t="shared" si="10"/>
        <v>0</v>
      </c>
    </row>
    <row r="39" spans="1:8" ht="14.25">
      <c r="A39" s="28"/>
      <c r="B39" s="36" t="s">
        <v>5</v>
      </c>
      <c r="C39" s="24">
        <f t="shared" si="10"/>
        <v>0</v>
      </c>
      <c r="D39" s="24">
        <f t="shared" si="10"/>
        <v>9450000</v>
      </c>
      <c r="E39" s="24">
        <f t="shared" si="10"/>
        <v>6200000</v>
      </c>
      <c r="F39" s="24">
        <f t="shared" si="10"/>
        <v>6200000</v>
      </c>
      <c r="G39" s="24">
        <f t="shared" si="10"/>
        <v>8943600</v>
      </c>
      <c r="H39" s="24">
        <f t="shared" si="10"/>
        <v>0</v>
      </c>
    </row>
    <row r="40" spans="1:8" ht="14.25">
      <c r="A40" s="53">
        <v>3</v>
      </c>
      <c r="B40" s="114" t="s">
        <v>58</v>
      </c>
      <c r="C40" s="33">
        <v>9500000</v>
      </c>
      <c r="D40" s="33">
        <v>9500000</v>
      </c>
      <c r="E40" s="33">
        <v>6300000</v>
      </c>
      <c r="F40" s="33">
        <v>6300000</v>
      </c>
      <c r="G40" s="30">
        <v>0</v>
      </c>
      <c r="H40" s="30">
        <v>0</v>
      </c>
    </row>
    <row r="41" spans="1:8" ht="14.25">
      <c r="A41" s="53"/>
      <c r="B41" s="115"/>
      <c r="C41" s="71"/>
      <c r="D41" s="35">
        <v>9450000</v>
      </c>
      <c r="E41" s="35">
        <v>6200000</v>
      </c>
      <c r="F41" s="35">
        <v>6200000</v>
      </c>
      <c r="G41" s="35">
        <v>8943600</v>
      </c>
      <c r="H41" s="37">
        <v>0</v>
      </c>
    </row>
    <row r="42" spans="1:8" ht="14.25">
      <c r="A42" s="19" t="s">
        <v>4</v>
      </c>
      <c r="B42" s="14" t="s">
        <v>13</v>
      </c>
      <c r="C42" s="27">
        <f aca="true" t="shared" si="11" ref="C42:F43">C44+C46+C48</f>
        <v>56573696</v>
      </c>
      <c r="D42" s="27">
        <f t="shared" si="11"/>
        <v>56573696</v>
      </c>
      <c r="E42" s="27">
        <f t="shared" si="11"/>
        <v>56573696</v>
      </c>
      <c r="F42" s="27">
        <f t="shared" si="11"/>
        <v>56573696</v>
      </c>
      <c r="G42" s="27">
        <f>G44+G46+G48</f>
        <v>2567686</v>
      </c>
      <c r="H42" s="27">
        <f>H44+H46+H48</f>
        <v>0</v>
      </c>
    </row>
    <row r="43" spans="1:8" ht="14.25">
      <c r="A43" s="16"/>
      <c r="B43" s="29" t="s">
        <v>5</v>
      </c>
      <c r="C43" s="22">
        <f t="shared" si="11"/>
        <v>0</v>
      </c>
      <c r="D43" s="22">
        <f t="shared" si="11"/>
        <v>0</v>
      </c>
      <c r="E43" s="22">
        <f t="shared" si="11"/>
        <v>0</v>
      </c>
      <c r="F43" s="22">
        <f t="shared" si="11"/>
        <v>0</v>
      </c>
      <c r="G43" s="22">
        <f>G45+G47+G49</f>
        <v>0</v>
      </c>
      <c r="H43" s="22">
        <f>H45+H47+H49</f>
        <v>0</v>
      </c>
    </row>
    <row r="44" spans="1:8" ht="14.25">
      <c r="A44" s="72">
        <v>4</v>
      </c>
      <c r="B44" s="50" t="s">
        <v>22</v>
      </c>
      <c r="C44" s="30">
        <v>55622096</v>
      </c>
      <c r="D44" s="30">
        <v>55622096</v>
      </c>
      <c r="E44" s="30">
        <v>55622096</v>
      </c>
      <c r="F44" s="30">
        <v>55622096</v>
      </c>
      <c r="G44" s="30">
        <v>2085086</v>
      </c>
      <c r="H44" s="49">
        <v>0</v>
      </c>
    </row>
    <row r="45" spans="1:8" ht="14.25">
      <c r="A45" s="73"/>
      <c r="B45" s="17"/>
      <c r="C45" s="31">
        <v>0</v>
      </c>
      <c r="D45" s="31">
        <v>0</v>
      </c>
      <c r="E45" s="31">
        <f>F45+G45+H45</f>
        <v>0</v>
      </c>
      <c r="F45" s="31">
        <v>0</v>
      </c>
      <c r="G45" s="31">
        <v>0</v>
      </c>
      <c r="H45" s="32">
        <v>0</v>
      </c>
    </row>
    <row r="46" spans="1:8" ht="14.25">
      <c r="A46" s="72">
        <v>5</v>
      </c>
      <c r="B46" s="50" t="s">
        <v>23</v>
      </c>
      <c r="C46" s="51">
        <v>833000</v>
      </c>
      <c r="D46" s="51">
        <v>833000</v>
      </c>
      <c r="E46" s="51">
        <v>833000</v>
      </c>
      <c r="F46" s="51">
        <v>833000</v>
      </c>
      <c r="G46" s="51">
        <v>352000</v>
      </c>
      <c r="H46" s="49">
        <v>0</v>
      </c>
    </row>
    <row r="47" spans="1:8" ht="14.25">
      <c r="A47" s="73"/>
      <c r="B47" s="34" t="s">
        <v>24</v>
      </c>
      <c r="C47" s="31">
        <v>0</v>
      </c>
      <c r="D47" s="31">
        <v>0</v>
      </c>
      <c r="E47" s="31">
        <f>F47+G47+H47</f>
        <v>0</v>
      </c>
      <c r="F47" s="31">
        <v>0</v>
      </c>
      <c r="G47" s="35">
        <v>0</v>
      </c>
      <c r="H47" s="32">
        <v>0</v>
      </c>
    </row>
    <row r="48" spans="1:8" s="1" customFormat="1" ht="14.25">
      <c r="A48" s="72">
        <v>6</v>
      </c>
      <c r="B48" s="57" t="s">
        <v>26</v>
      </c>
      <c r="C48" s="33">
        <v>118600</v>
      </c>
      <c r="D48" s="33">
        <v>118600</v>
      </c>
      <c r="E48" s="33">
        <v>118600</v>
      </c>
      <c r="F48" s="33">
        <v>118600</v>
      </c>
      <c r="G48" s="33">
        <v>130600</v>
      </c>
      <c r="H48" s="33">
        <v>0</v>
      </c>
    </row>
    <row r="49" spans="1:8" s="1" customFormat="1" ht="14.25">
      <c r="A49" s="73"/>
      <c r="B49" s="32" t="s">
        <v>27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</row>
    <row r="50" spans="1:8" s="1" customFormat="1" ht="14.25">
      <c r="A50" s="103" t="s">
        <v>28</v>
      </c>
      <c r="B50" s="104"/>
      <c r="C50" s="20">
        <f aca="true" t="shared" si="12" ref="C50:H51">C52+C58+C62</f>
        <v>37973700</v>
      </c>
      <c r="D50" s="20">
        <f t="shared" si="12"/>
        <v>37973700</v>
      </c>
      <c r="E50" s="20">
        <f t="shared" si="12"/>
        <v>15048700</v>
      </c>
      <c r="F50" s="20">
        <f t="shared" si="12"/>
        <v>15048700</v>
      </c>
      <c r="G50" s="20">
        <f t="shared" si="12"/>
        <v>3084993</v>
      </c>
      <c r="H50" s="20">
        <f t="shared" si="12"/>
        <v>0</v>
      </c>
    </row>
    <row r="51" spans="1:8" s="1" customFormat="1" ht="14.25">
      <c r="A51" s="101" t="s">
        <v>5</v>
      </c>
      <c r="B51" s="102"/>
      <c r="C51" s="24">
        <f t="shared" si="12"/>
        <v>35519000</v>
      </c>
      <c r="D51" s="24">
        <f t="shared" si="12"/>
        <v>35519000</v>
      </c>
      <c r="E51" s="24">
        <f t="shared" si="12"/>
        <v>13200000</v>
      </c>
      <c r="F51" s="24">
        <f t="shared" si="12"/>
        <v>13200000</v>
      </c>
      <c r="G51" s="24">
        <f t="shared" si="12"/>
        <v>11073600</v>
      </c>
      <c r="H51" s="24">
        <f t="shared" si="12"/>
        <v>0</v>
      </c>
    </row>
    <row r="52" spans="1:8" ht="14.25">
      <c r="A52" s="19" t="s">
        <v>2</v>
      </c>
      <c r="B52" s="91" t="s">
        <v>31</v>
      </c>
      <c r="C52" s="20">
        <f aca="true" t="shared" si="13" ref="C52:H53">C54+C56</f>
        <v>36725000</v>
      </c>
      <c r="D52" s="20">
        <f t="shared" si="13"/>
        <v>36725000</v>
      </c>
      <c r="E52" s="20">
        <f t="shared" si="13"/>
        <v>13800000</v>
      </c>
      <c r="F52" s="20">
        <f t="shared" si="13"/>
        <v>13800000</v>
      </c>
      <c r="G52" s="94">
        <f t="shared" si="13"/>
        <v>2135781</v>
      </c>
      <c r="H52" s="95">
        <f t="shared" si="13"/>
        <v>0</v>
      </c>
    </row>
    <row r="53" spans="1:8" ht="14.25">
      <c r="A53" s="28"/>
      <c r="B53" s="96" t="s">
        <v>5</v>
      </c>
      <c r="C53" s="22">
        <f t="shared" si="13"/>
        <v>35519000</v>
      </c>
      <c r="D53" s="22">
        <f t="shared" si="13"/>
        <v>35519000</v>
      </c>
      <c r="E53" s="24">
        <f t="shared" si="13"/>
        <v>13200000</v>
      </c>
      <c r="F53" s="24">
        <f t="shared" si="13"/>
        <v>13200000</v>
      </c>
      <c r="G53" s="94">
        <f t="shared" si="13"/>
        <v>11073600</v>
      </c>
      <c r="H53" s="22">
        <f t="shared" si="13"/>
        <v>0</v>
      </c>
    </row>
    <row r="54" spans="1:8" ht="14.25">
      <c r="A54" s="110">
        <v>1</v>
      </c>
      <c r="B54" s="137" t="s">
        <v>46</v>
      </c>
      <c r="C54" s="51">
        <v>8225000</v>
      </c>
      <c r="D54" s="51">
        <v>8225000</v>
      </c>
      <c r="E54" s="52">
        <v>3800000</v>
      </c>
      <c r="F54" s="33">
        <v>3800000</v>
      </c>
      <c r="G54" s="83">
        <v>2135781</v>
      </c>
      <c r="H54" s="83">
        <v>0</v>
      </c>
    </row>
    <row r="55" spans="1:8" ht="14.25">
      <c r="A55" s="111"/>
      <c r="B55" s="138"/>
      <c r="C55" s="56">
        <v>7069000</v>
      </c>
      <c r="D55" s="56">
        <v>7069000</v>
      </c>
      <c r="E55" s="56">
        <v>3700000</v>
      </c>
      <c r="F55" s="55">
        <v>3700000</v>
      </c>
      <c r="G55" s="37">
        <v>2130000</v>
      </c>
      <c r="H55" s="37">
        <v>0</v>
      </c>
    </row>
    <row r="56" spans="1:8" ht="14.25">
      <c r="A56" s="53">
        <v>2</v>
      </c>
      <c r="B56" s="114" t="s">
        <v>54</v>
      </c>
      <c r="C56" s="33">
        <v>28500000</v>
      </c>
      <c r="D56" s="52">
        <v>28500000</v>
      </c>
      <c r="E56" s="52">
        <v>10000000</v>
      </c>
      <c r="F56" s="33">
        <v>10000000</v>
      </c>
      <c r="G56" s="30">
        <v>0</v>
      </c>
      <c r="H56" s="30">
        <v>0</v>
      </c>
    </row>
    <row r="57" spans="1:8" ht="14.25">
      <c r="A57" s="53"/>
      <c r="B57" s="115"/>
      <c r="C57" s="35">
        <v>28450000</v>
      </c>
      <c r="D57" s="31">
        <v>28450000</v>
      </c>
      <c r="E57" s="31">
        <v>9500000</v>
      </c>
      <c r="F57" s="35">
        <v>9500000</v>
      </c>
      <c r="G57" s="37">
        <v>8943600</v>
      </c>
      <c r="H57" s="37">
        <v>0</v>
      </c>
    </row>
    <row r="58" spans="1:8" ht="14.25">
      <c r="A58" s="19" t="s">
        <v>6</v>
      </c>
      <c r="B58" s="14" t="s">
        <v>7</v>
      </c>
      <c r="C58" s="24">
        <f aca="true" t="shared" si="14" ref="C58:H59">+C60</f>
        <v>0</v>
      </c>
      <c r="D58" s="24">
        <f t="shared" si="14"/>
        <v>0</v>
      </c>
      <c r="E58" s="24">
        <f t="shared" si="14"/>
        <v>0</v>
      </c>
      <c r="F58" s="24">
        <f t="shared" si="14"/>
        <v>0</v>
      </c>
      <c r="G58" s="24">
        <f t="shared" si="14"/>
        <v>0</v>
      </c>
      <c r="H58" s="24">
        <f t="shared" si="14"/>
        <v>0</v>
      </c>
    </row>
    <row r="59" spans="1:8" ht="14.25">
      <c r="A59" s="28"/>
      <c r="B59" s="17" t="s">
        <v>5</v>
      </c>
      <c r="C59" s="24">
        <f t="shared" si="14"/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4"/>
        <v>0</v>
      </c>
      <c r="H59" s="24">
        <f t="shared" si="14"/>
        <v>0</v>
      </c>
    </row>
    <row r="60" spans="1:8" ht="14.25">
      <c r="A60" s="53">
        <v>3</v>
      </c>
      <c r="B60" s="114"/>
      <c r="C60" s="33"/>
      <c r="D60" s="33"/>
      <c r="E60" s="33"/>
      <c r="F60" s="33"/>
      <c r="G60" s="30"/>
      <c r="H60" s="30"/>
    </row>
    <row r="61" spans="1:8" ht="14.25">
      <c r="A61" s="53"/>
      <c r="B61" s="115"/>
      <c r="C61" s="71"/>
      <c r="D61" s="71"/>
      <c r="E61" s="71"/>
      <c r="F61" s="71"/>
      <c r="G61" s="35"/>
      <c r="H61" s="37"/>
    </row>
    <row r="62" spans="1:8" ht="14.25">
      <c r="A62" s="19" t="s">
        <v>4</v>
      </c>
      <c r="B62" s="26" t="s">
        <v>13</v>
      </c>
      <c r="C62" s="20">
        <f aca="true" t="shared" si="15" ref="C62:H63">C64+C66+C68</f>
        <v>1248700</v>
      </c>
      <c r="D62" s="20">
        <f t="shared" si="15"/>
        <v>1248700</v>
      </c>
      <c r="E62" s="20">
        <f t="shared" si="15"/>
        <v>1248700</v>
      </c>
      <c r="F62" s="20">
        <f t="shared" si="15"/>
        <v>1248700</v>
      </c>
      <c r="G62" s="20">
        <f t="shared" si="15"/>
        <v>949212</v>
      </c>
      <c r="H62" s="20">
        <f t="shared" si="15"/>
        <v>0</v>
      </c>
    </row>
    <row r="63" spans="1:8" ht="14.25">
      <c r="A63" s="73"/>
      <c r="B63" s="29" t="s">
        <v>5</v>
      </c>
      <c r="C63" s="22">
        <f t="shared" si="15"/>
        <v>0</v>
      </c>
      <c r="D63" s="22">
        <f t="shared" si="15"/>
        <v>0</v>
      </c>
      <c r="E63" s="22">
        <f t="shared" si="15"/>
        <v>0</v>
      </c>
      <c r="F63" s="22">
        <f t="shared" si="15"/>
        <v>0</v>
      </c>
      <c r="G63" s="22">
        <f t="shared" si="15"/>
        <v>0</v>
      </c>
      <c r="H63" s="22">
        <f t="shared" si="15"/>
        <v>0</v>
      </c>
    </row>
    <row r="64" spans="1:8" ht="14.25">
      <c r="A64" s="72">
        <v>4</v>
      </c>
      <c r="B64" s="38" t="s">
        <v>22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</row>
    <row r="65" spans="1:8" ht="14.25">
      <c r="A65" s="73"/>
      <c r="B65" s="32"/>
      <c r="C65" s="35">
        <v>0</v>
      </c>
      <c r="D65" s="35">
        <v>0</v>
      </c>
      <c r="E65" s="35">
        <f>F65+G65+H65</f>
        <v>0</v>
      </c>
      <c r="F65" s="35">
        <v>0</v>
      </c>
      <c r="G65" s="35">
        <f>0+0</f>
        <v>0</v>
      </c>
      <c r="H65" s="35">
        <f>0+0</f>
        <v>0</v>
      </c>
    </row>
    <row r="66" spans="1:8" ht="14.25">
      <c r="A66" s="72">
        <v>5</v>
      </c>
      <c r="B66" s="57" t="s">
        <v>23</v>
      </c>
      <c r="C66" s="33">
        <v>1038000</v>
      </c>
      <c r="D66" s="33">
        <v>1038000</v>
      </c>
      <c r="E66" s="33">
        <v>1038000</v>
      </c>
      <c r="F66" s="33">
        <v>1038000</v>
      </c>
      <c r="G66" s="33">
        <v>705900</v>
      </c>
      <c r="H66" s="33">
        <v>0</v>
      </c>
    </row>
    <row r="67" spans="1:8" ht="14.25">
      <c r="A67" s="73"/>
      <c r="B67" s="32" t="s">
        <v>24</v>
      </c>
      <c r="C67" s="35">
        <v>0</v>
      </c>
      <c r="D67" s="35">
        <v>0</v>
      </c>
      <c r="E67" s="35">
        <f>F67+G67+H67</f>
        <v>0</v>
      </c>
      <c r="F67" s="35">
        <f>0+0</f>
        <v>0</v>
      </c>
      <c r="G67" s="35">
        <f>0+0</f>
        <v>0</v>
      </c>
      <c r="H67" s="35">
        <f>0+0</f>
        <v>0</v>
      </c>
    </row>
    <row r="68" spans="1:8" ht="14.25">
      <c r="A68" s="72">
        <v>6</v>
      </c>
      <c r="B68" s="57" t="s">
        <v>26</v>
      </c>
      <c r="C68" s="51">
        <v>210700</v>
      </c>
      <c r="D68" s="51">
        <v>210700</v>
      </c>
      <c r="E68" s="51">
        <v>210700</v>
      </c>
      <c r="F68" s="51">
        <v>210700</v>
      </c>
      <c r="G68" s="51">
        <v>243312</v>
      </c>
      <c r="H68" s="33">
        <v>0</v>
      </c>
    </row>
    <row r="69" spans="1:8" ht="14.25">
      <c r="A69" s="58"/>
      <c r="B69" s="59" t="s">
        <v>27</v>
      </c>
      <c r="C69" s="56">
        <v>0</v>
      </c>
      <c r="D69" s="56">
        <v>0</v>
      </c>
      <c r="E69" s="56">
        <f>F69+G69+H69</f>
        <v>0</v>
      </c>
      <c r="F69" s="56">
        <v>0</v>
      </c>
      <c r="G69" s="55">
        <v>0</v>
      </c>
      <c r="H69" s="55">
        <v>0</v>
      </c>
    </row>
    <row r="70" spans="1:8" ht="14.25">
      <c r="A70" s="103" t="s">
        <v>36</v>
      </c>
      <c r="B70" s="104"/>
      <c r="C70" s="44">
        <f aca="true" t="shared" si="16" ref="C70:H71">C72+C76</f>
        <v>0</v>
      </c>
      <c r="D70" s="44">
        <f t="shared" si="16"/>
        <v>0</v>
      </c>
      <c r="E70" s="44">
        <f t="shared" si="16"/>
        <v>0</v>
      </c>
      <c r="F70" s="44">
        <f t="shared" si="16"/>
        <v>0</v>
      </c>
      <c r="G70" s="44">
        <f t="shared" si="16"/>
        <v>532200</v>
      </c>
      <c r="H70" s="20">
        <f t="shared" si="16"/>
        <v>0</v>
      </c>
    </row>
    <row r="71" spans="1:8" ht="14.25">
      <c r="A71" s="107" t="s">
        <v>5</v>
      </c>
      <c r="B71" s="108"/>
      <c r="C71" s="48">
        <f t="shared" si="16"/>
        <v>0</v>
      </c>
      <c r="D71" s="48">
        <f t="shared" si="16"/>
        <v>0</v>
      </c>
      <c r="E71" s="48">
        <f t="shared" si="16"/>
        <v>0</v>
      </c>
      <c r="F71" s="48">
        <f t="shared" si="16"/>
        <v>0</v>
      </c>
      <c r="G71" s="48">
        <f t="shared" si="16"/>
        <v>0</v>
      </c>
      <c r="H71" s="22">
        <f t="shared" si="16"/>
        <v>0</v>
      </c>
    </row>
    <row r="72" spans="1:8" ht="14.25">
      <c r="A72" s="19" t="s">
        <v>2</v>
      </c>
      <c r="B72" s="14" t="s">
        <v>3</v>
      </c>
      <c r="C72" s="33">
        <v>0</v>
      </c>
      <c r="D72" s="33">
        <v>0</v>
      </c>
      <c r="E72" s="33">
        <v>0</v>
      </c>
      <c r="F72" s="33">
        <v>0</v>
      </c>
      <c r="G72" s="33">
        <f aca="true" t="shared" si="17" ref="G72:H75">G74</f>
        <v>266100</v>
      </c>
      <c r="H72" s="33">
        <f t="shared" si="17"/>
        <v>0</v>
      </c>
    </row>
    <row r="73" spans="1:8" ht="14.25">
      <c r="A73" s="28"/>
      <c r="B73" s="17" t="s">
        <v>5</v>
      </c>
      <c r="C73" s="35">
        <v>0</v>
      </c>
      <c r="D73" s="35">
        <v>0</v>
      </c>
      <c r="E73" s="35">
        <v>0</v>
      </c>
      <c r="F73" s="35">
        <v>0</v>
      </c>
      <c r="G73" s="35">
        <f t="shared" si="17"/>
        <v>0</v>
      </c>
      <c r="H73" s="35">
        <f t="shared" si="17"/>
        <v>0</v>
      </c>
    </row>
    <row r="74" spans="1:8" ht="14.25">
      <c r="A74" s="58">
        <v>1</v>
      </c>
      <c r="B74" s="60"/>
      <c r="C74" s="33">
        <v>0</v>
      </c>
      <c r="D74" s="33">
        <v>0</v>
      </c>
      <c r="E74" s="33">
        <v>0</v>
      </c>
      <c r="F74" s="33">
        <v>0</v>
      </c>
      <c r="G74" s="33">
        <f t="shared" si="17"/>
        <v>266100</v>
      </c>
      <c r="H74" s="33">
        <f t="shared" si="17"/>
        <v>0</v>
      </c>
    </row>
    <row r="75" spans="1:8" ht="14.25">
      <c r="A75" s="28"/>
      <c r="B75" s="74"/>
      <c r="C75" s="35">
        <v>0</v>
      </c>
      <c r="D75" s="35">
        <v>0</v>
      </c>
      <c r="E75" s="35">
        <v>0</v>
      </c>
      <c r="F75" s="35">
        <v>0</v>
      </c>
      <c r="G75" s="35">
        <f t="shared" si="17"/>
        <v>0</v>
      </c>
      <c r="H75" s="35">
        <f t="shared" si="17"/>
        <v>0</v>
      </c>
    </row>
    <row r="76" spans="1:8" ht="14.25">
      <c r="A76" s="46" t="s">
        <v>4</v>
      </c>
      <c r="B76" s="40" t="s">
        <v>13</v>
      </c>
      <c r="C76" s="44">
        <f aca="true" t="shared" si="18" ref="C76:H76">C78+C80+C82</f>
        <v>0</v>
      </c>
      <c r="D76" s="44">
        <f t="shared" si="18"/>
        <v>0</v>
      </c>
      <c r="E76" s="44">
        <f t="shared" si="18"/>
        <v>0</v>
      </c>
      <c r="F76" s="44">
        <f t="shared" si="18"/>
        <v>0</v>
      </c>
      <c r="G76" s="44">
        <f t="shared" si="18"/>
        <v>266100</v>
      </c>
      <c r="H76" s="20">
        <f t="shared" si="18"/>
        <v>0</v>
      </c>
    </row>
    <row r="77" spans="1:8" ht="14.25">
      <c r="A77" s="47"/>
      <c r="B77" s="29" t="s">
        <v>5</v>
      </c>
      <c r="C77" s="45">
        <f aca="true" t="shared" si="19" ref="C77:H77">C79+C81</f>
        <v>0</v>
      </c>
      <c r="D77" s="45">
        <f t="shared" si="19"/>
        <v>0</v>
      </c>
      <c r="E77" s="45">
        <f t="shared" si="19"/>
        <v>0</v>
      </c>
      <c r="F77" s="45">
        <f t="shared" si="19"/>
        <v>0</v>
      </c>
      <c r="G77" s="45">
        <f t="shared" si="19"/>
        <v>0</v>
      </c>
      <c r="H77" s="22">
        <f t="shared" si="19"/>
        <v>0</v>
      </c>
    </row>
    <row r="78" spans="1:8" ht="14.25">
      <c r="A78" s="58">
        <v>2</v>
      </c>
      <c r="B78" s="50" t="s">
        <v>22</v>
      </c>
      <c r="C78" s="51">
        <v>0</v>
      </c>
      <c r="D78" s="51">
        <v>0</v>
      </c>
      <c r="E78" s="51">
        <v>0</v>
      </c>
      <c r="F78" s="51">
        <v>0</v>
      </c>
      <c r="G78" s="51">
        <v>266100</v>
      </c>
      <c r="H78" s="33">
        <v>0</v>
      </c>
    </row>
    <row r="79" spans="1:8" ht="15" customHeight="1">
      <c r="A79" s="58"/>
      <c r="B79" s="34"/>
      <c r="C79" s="31">
        <v>0</v>
      </c>
      <c r="D79" s="31">
        <v>0</v>
      </c>
      <c r="E79" s="31">
        <f>F79+G79+H79</f>
        <v>0</v>
      </c>
      <c r="F79" s="31">
        <v>0</v>
      </c>
      <c r="G79" s="35">
        <v>0</v>
      </c>
      <c r="H79" s="35">
        <v>0</v>
      </c>
    </row>
    <row r="80" spans="1:8" ht="14.25">
      <c r="A80" s="72">
        <v>3</v>
      </c>
      <c r="B80" s="125" t="s">
        <v>38</v>
      </c>
      <c r="C80" s="51">
        <v>0</v>
      </c>
      <c r="D80" s="51">
        <v>0</v>
      </c>
      <c r="E80" s="51">
        <v>0</v>
      </c>
      <c r="F80" s="51">
        <v>0</v>
      </c>
      <c r="G80" s="52">
        <v>0</v>
      </c>
      <c r="H80" s="33">
        <v>0</v>
      </c>
    </row>
    <row r="81" spans="1:8" ht="14.25">
      <c r="A81" s="73"/>
      <c r="B81" s="126"/>
      <c r="C81" s="31">
        <v>0</v>
      </c>
      <c r="D81" s="31">
        <v>0</v>
      </c>
      <c r="E81" s="31">
        <f>F81+G81+H81</f>
        <v>0</v>
      </c>
      <c r="F81" s="31">
        <v>0</v>
      </c>
      <c r="G81" s="35">
        <v>0</v>
      </c>
      <c r="H81" s="35">
        <v>0</v>
      </c>
    </row>
    <row r="82" spans="1:8" ht="14.25">
      <c r="A82" s="72">
        <v>4</v>
      </c>
      <c r="B82" s="57" t="s">
        <v>26</v>
      </c>
      <c r="C82" s="51">
        <v>0</v>
      </c>
      <c r="D82" s="51">
        <v>0</v>
      </c>
      <c r="E82" s="51">
        <v>0</v>
      </c>
      <c r="F82" s="51">
        <v>0</v>
      </c>
      <c r="G82" s="52">
        <v>0</v>
      </c>
      <c r="H82" s="33">
        <v>0</v>
      </c>
    </row>
    <row r="83" spans="1:8" ht="14.25">
      <c r="A83" s="73"/>
      <c r="B83" s="59" t="s">
        <v>27</v>
      </c>
      <c r="C83" s="31">
        <v>0</v>
      </c>
      <c r="D83" s="31">
        <v>0</v>
      </c>
      <c r="E83" s="31">
        <f>F83+G83+H83</f>
        <v>0</v>
      </c>
      <c r="F83" s="31">
        <v>0</v>
      </c>
      <c r="G83" s="35">
        <v>0</v>
      </c>
      <c r="H83" s="35">
        <v>0</v>
      </c>
    </row>
    <row r="84" spans="1:8" ht="14.25">
      <c r="A84" s="107" t="s">
        <v>16</v>
      </c>
      <c r="B84" s="109"/>
      <c r="C84" s="20">
        <f aca="true" t="shared" si="20" ref="C84:H85">C86+C112+C116</f>
        <v>61913210</v>
      </c>
      <c r="D84" s="20">
        <f t="shared" si="20"/>
        <v>61913210</v>
      </c>
      <c r="E84" s="20">
        <f t="shared" si="20"/>
        <v>27671866</v>
      </c>
      <c r="F84" s="20">
        <f t="shared" si="20"/>
        <v>27671866</v>
      </c>
      <c r="G84" s="20">
        <f t="shared" si="20"/>
        <v>11653879</v>
      </c>
      <c r="H84" s="20">
        <f t="shared" si="20"/>
        <v>0</v>
      </c>
    </row>
    <row r="85" spans="1:8" ht="14.25">
      <c r="A85" s="101" t="s">
        <v>5</v>
      </c>
      <c r="B85" s="102"/>
      <c r="C85" s="24">
        <f t="shared" si="20"/>
        <v>54313772</v>
      </c>
      <c r="D85" s="22">
        <f t="shared" si="20"/>
        <v>54313772</v>
      </c>
      <c r="E85" s="24">
        <f t="shared" si="20"/>
        <v>22458000</v>
      </c>
      <c r="F85" s="22">
        <f t="shared" si="20"/>
        <v>22458000</v>
      </c>
      <c r="G85" s="22">
        <f t="shared" si="20"/>
        <v>9010000</v>
      </c>
      <c r="H85" s="22">
        <f t="shared" si="20"/>
        <v>0</v>
      </c>
    </row>
    <row r="86" spans="1:8" ht="14.25">
      <c r="A86" s="19" t="s">
        <v>2</v>
      </c>
      <c r="B86" s="91" t="s">
        <v>3</v>
      </c>
      <c r="C86" s="20">
        <f aca="true" t="shared" si="21" ref="C86:E87">C88+C90+C92+C94+C96+C98+C104+C100+C102+C106+C108+C110</f>
        <v>53605944</v>
      </c>
      <c r="D86" s="44">
        <f>D88+D90+D92+D94+D96+D98+D104+D100+D102+D106+D108+D110</f>
        <v>53605944</v>
      </c>
      <c r="E86" s="20">
        <f t="shared" si="21"/>
        <v>21314600</v>
      </c>
      <c r="F86" s="20">
        <f aca="true" t="shared" si="22" ref="F86:H87">F88+F90+F92+F94+F96+F98+F104+F100+F102+F106+F108+F110</f>
        <v>21314600</v>
      </c>
      <c r="G86" s="20">
        <f t="shared" si="22"/>
        <v>9200000</v>
      </c>
      <c r="H86" s="20">
        <f t="shared" si="22"/>
        <v>0</v>
      </c>
    </row>
    <row r="87" spans="1:10" s="1" customFormat="1" ht="14.25">
      <c r="A87" s="16"/>
      <c r="B87" s="96" t="s">
        <v>5</v>
      </c>
      <c r="C87" s="22">
        <f t="shared" si="21"/>
        <v>50463772</v>
      </c>
      <c r="D87" s="45">
        <f>D89+D91+D93+D95+D97+D99+D105+D101+D103+D107+D109+D111</f>
        <v>50463772</v>
      </c>
      <c r="E87" s="24">
        <f t="shared" si="21"/>
        <v>20658000</v>
      </c>
      <c r="F87" s="22">
        <f t="shared" si="22"/>
        <v>20658000</v>
      </c>
      <c r="G87" s="98">
        <f t="shared" si="22"/>
        <v>9010000</v>
      </c>
      <c r="H87" s="98">
        <f t="shared" si="22"/>
        <v>0</v>
      </c>
      <c r="I87" s="3"/>
      <c r="J87" s="3"/>
    </row>
    <row r="88" spans="1:10" s="1" customFormat="1" ht="14.25">
      <c r="A88" s="13">
        <v>1</v>
      </c>
      <c r="B88" s="78" t="s">
        <v>56</v>
      </c>
      <c r="C88" s="79">
        <v>3170000</v>
      </c>
      <c r="D88" s="51">
        <v>3170000</v>
      </c>
      <c r="E88" s="33">
        <v>2500000</v>
      </c>
      <c r="F88" s="33">
        <v>2500000</v>
      </c>
      <c r="G88" s="30">
        <v>0</v>
      </c>
      <c r="H88" s="30">
        <v>0</v>
      </c>
      <c r="I88" s="3"/>
      <c r="J88" s="3"/>
    </row>
    <row r="89" spans="1:10" s="1" customFormat="1" ht="14.25">
      <c r="A89" s="16"/>
      <c r="B89" s="80"/>
      <c r="C89" s="35">
        <v>3160000</v>
      </c>
      <c r="D89" s="31">
        <v>3160000</v>
      </c>
      <c r="E89" s="35">
        <v>2400000</v>
      </c>
      <c r="F89" s="35">
        <v>2400000</v>
      </c>
      <c r="G89" s="37">
        <v>0</v>
      </c>
      <c r="H89" s="37">
        <v>0</v>
      </c>
      <c r="I89" s="3"/>
      <c r="J89" s="3"/>
    </row>
    <row r="90" spans="1:10" s="1" customFormat="1" ht="14.25">
      <c r="A90" s="53">
        <v>2</v>
      </c>
      <c r="B90" s="75" t="s">
        <v>50</v>
      </c>
      <c r="C90" s="30">
        <v>13342644</v>
      </c>
      <c r="D90" s="30">
        <v>13342644</v>
      </c>
      <c r="E90" s="83">
        <v>1000</v>
      </c>
      <c r="F90" s="30">
        <v>1000</v>
      </c>
      <c r="G90" s="30">
        <v>7000000</v>
      </c>
      <c r="H90" s="30">
        <v>0</v>
      </c>
      <c r="I90" s="3"/>
      <c r="J90" s="3"/>
    </row>
    <row r="91" spans="1:10" s="1" customFormat="1" ht="14.25">
      <c r="A91" s="53"/>
      <c r="B91" s="76"/>
      <c r="C91" s="37">
        <v>12115772</v>
      </c>
      <c r="D91" s="37">
        <v>12115772</v>
      </c>
      <c r="E91" s="37">
        <v>1000</v>
      </c>
      <c r="F91" s="37">
        <v>1000</v>
      </c>
      <c r="G91" s="37">
        <v>6950000</v>
      </c>
      <c r="H91" s="37">
        <v>0</v>
      </c>
      <c r="I91" s="3"/>
      <c r="J91" s="3"/>
    </row>
    <row r="92" spans="1:10" s="1" customFormat="1" ht="14.25">
      <c r="A92" s="13">
        <v>3</v>
      </c>
      <c r="B92" s="78" t="s">
        <v>44</v>
      </c>
      <c r="C92" s="33">
        <v>782000</v>
      </c>
      <c r="D92" s="33">
        <v>782000</v>
      </c>
      <c r="E92" s="30">
        <v>500000</v>
      </c>
      <c r="F92" s="30">
        <v>500000</v>
      </c>
      <c r="G92" s="30">
        <v>0</v>
      </c>
      <c r="H92" s="30">
        <v>0</v>
      </c>
      <c r="I92" s="3"/>
      <c r="J92" s="3"/>
    </row>
    <row r="93" spans="1:10" s="1" customFormat="1" ht="14.25">
      <c r="A93" s="16"/>
      <c r="B93" s="80"/>
      <c r="C93" s="35">
        <v>616200</v>
      </c>
      <c r="D93" s="35">
        <v>616200</v>
      </c>
      <c r="E93" s="37">
        <v>500000</v>
      </c>
      <c r="F93" s="37">
        <v>500000</v>
      </c>
      <c r="G93" s="37">
        <v>0</v>
      </c>
      <c r="H93" s="37">
        <v>0</v>
      </c>
      <c r="I93" s="3"/>
      <c r="J93" s="3"/>
    </row>
    <row r="94" spans="1:10" s="1" customFormat="1" ht="14.25">
      <c r="A94" s="13">
        <v>4</v>
      </c>
      <c r="B94" s="78" t="s">
        <v>53</v>
      </c>
      <c r="C94" s="33">
        <v>3067000</v>
      </c>
      <c r="D94" s="33">
        <v>3067000</v>
      </c>
      <c r="E94" s="30">
        <v>2000000</v>
      </c>
      <c r="F94" s="30">
        <v>2000000</v>
      </c>
      <c r="G94" s="30">
        <v>0</v>
      </c>
      <c r="H94" s="30">
        <v>0</v>
      </c>
      <c r="I94" s="3"/>
      <c r="J94" s="3"/>
    </row>
    <row r="95" spans="1:10" s="1" customFormat="1" ht="14.25">
      <c r="A95" s="16"/>
      <c r="B95" s="80"/>
      <c r="C95" s="35">
        <v>2810000</v>
      </c>
      <c r="D95" s="35">
        <v>2810000</v>
      </c>
      <c r="E95" s="37">
        <v>1995000</v>
      </c>
      <c r="F95" s="37">
        <v>1995000</v>
      </c>
      <c r="G95" s="37">
        <v>0</v>
      </c>
      <c r="H95" s="37">
        <v>0</v>
      </c>
      <c r="I95" s="3"/>
      <c r="J95" s="3"/>
    </row>
    <row r="96" spans="1:10" s="1" customFormat="1" ht="14.25">
      <c r="A96" s="13">
        <v>5</v>
      </c>
      <c r="B96" s="78" t="s">
        <v>52</v>
      </c>
      <c r="C96" s="33">
        <v>4600000</v>
      </c>
      <c r="D96" s="33">
        <v>4600000</v>
      </c>
      <c r="E96" s="30">
        <v>2840000</v>
      </c>
      <c r="F96" s="30">
        <v>2840000</v>
      </c>
      <c r="G96" s="30">
        <v>0</v>
      </c>
      <c r="H96" s="30">
        <v>0</v>
      </c>
      <c r="I96" s="3"/>
      <c r="J96" s="3"/>
    </row>
    <row r="97" spans="1:10" s="1" customFormat="1" ht="14.25">
      <c r="A97" s="16"/>
      <c r="B97" s="80"/>
      <c r="C97" s="35">
        <v>4590000</v>
      </c>
      <c r="D97" s="35">
        <v>4590000</v>
      </c>
      <c r="E97" s="37">
        <v>2750000</v>
      </c>
      <c r="F97" s="37">
        <v>2750000</v>
      </c>
      <c r="G97" s="37">
        <v>0</v>
      </c>
      <c r="H97" s="37">
        <v>0</v>
      </c>
      <c r="I97" s="3"/>
      <c r="J97" s="3"/>
    </row>
    <row r="98" spans="1:10" s="1" customFormat="1" ht="14.25">
      <c r="A98" s="13">
        <v>6</v>
      </c>
      <c r="B98" s="78" t="s">
        <v>57</v>
      </c>
      <c r="C98" s="33">
        <v>3900000</v>
      </c>
      <c r="D98" s="33">
        <v>3900000</v>
      </c>
      <c r="E98" s="30">
        <v>2700000</v>
      </c>
      <c r="F98" s="30">
        <v>2700000</v>
      </c>
      <c r="G98" s="30">
        <v>0</v>
      </c>
      <c r="H98" s="30">
        <v>0</v>
      </c>
      <c r="I98" s="3"/>
      <c r="J98" s="3"/>
    </row>
    <row r="99" spans="1:10" s="1" customFormat="1" ht="14.25">
      <c r="A99" s="16"/>
      <c r="B99" s="80"/>
      <c r="C99" s="35">
        <v>3890000</v>
      </c>
      <c r="D99" s="35">
        <v>3890000</v>
      </c>
      <c r="E99" s="37">
        <v>2650000</v>
      </c>
      <c r="F99" s="37">
        <v>2650000</v>
      </c>
      <c r="G99" s="37">
        <v>0</v>
      </c>
      <c r="H99" s="37">
        <v>0</v>
      </c>
      <c r="I99" s="3"/>
      <c r="J99" s="3"/>
    </row>
    <row r="100" spans="1:10" s="1" customFormat="1" ht="14.25">
      <c r="A100" s="13">
        <v>7</v>
      </c>
      <c r="B100" s="78" t="s">
        <v>41</v>
      </c>
      <c r="C100" s="33">
        <v>2557000</v>
      </c>
      <c r="D100" s="33">
        <v>2557000</v>
      </c>
      <c r="E100" s="30">
        <v>1530000</v>
      </c>
      <c r="F100" s="30">
        <v>1530000</v>
      </c>
      <c r="G100" s="30">
        <v>0</v>
      </c>
      <c r="H100" s="30">
        <v>0</v>
      </c>
      <c r="I100" s="3"/>
      <c r="J100" s="3"/>
    </row>
    <row r="101" spans="1:10" s="1" customFormat="1" ht="14.25">
      <c r="A101" s="16"/>
      <c r="B101" s="80"/>
      <c r="C101" s="35">
        <v>2507000</v>
      </c>
      <c r="D101" s="35">
        <v>2507000</v>
      </c>
      <c r="E101" s="37">
        <v>1450000</v>
      </c>
      <c r="F101" s="37">
        <v>1450000</v>
      </c>
      <c r="G101" s="37">
        <v>0</v>
      </c>
      <c r="H101" s="37">
        <v>0</v>
      </c>
      <c r="I101" s="3"/>
      <c r="J101" s="3"/>
    </row>
    <row r="102" spans="1:10" s="1" customFormat="1" ht="14.25">
      <c r="A102" s="13">
        <v>8</v>
      </c>
      <c r="B102" s="114" t="s">
        <v>55</v>
      </c>
      <c r="C102" s="33">
        <v>4617000</v>
      </c>
      <c r="D102" s="33">
        <v>4617000</v>
      </c>
      <c r="E102" s="52">
        <v>1040000</v>
      </c>
      <c r="F102" s="33">
        <v>1040000</v>
      </c>
      <c r="G102" s="52">
        <v>1040000</v>
      </c>
      <c r="H102" s="30">
        <v>0</v>
      </c>
      <c r="I102" s="3"/>
      <c r="J102" s="3"/>
    </row>
    <row r="103" spans="1:10" s="1" customFormat="1" ht="14.25">
      <c r="A103" s="16"/>
      <c r="B103" s="115"/>
      <c r="C103" s="35">
        <v>4243000</v>
      </c>
      <c r="D103" s="35">
        <v>4243000</v>
      </c>
      <c r="E103" s="31">
        <v>1000000</v>
      </c>
      <c r="F103" s="35">
        <v>1000000</v>
      </c>
      <c r="G103" s="31">
        <v>1000000</v>
      </c>
      <c r="H103" s="37">
        <v>0</v>
      </c>
      <c r="I103" s="3"/>
      <c r="J103" s="3"/>
    </row>
    <row r="104" spans="1:10" s="1" customFormat="1" ht="14.25">
      <c r="A104" s="81">
        <v>9</v>
      </c>
      <c r="B104" s="82" t="s">
        <v>45</v>
      </c>
      <c r="C104" s="79">
        <v>3847000</v>
      </c>
      <c r="D104" s="79">
        <v>3847000</v>
      </c>
      <c r="E104" s="83">
        <v>1784600</v>
      </c>
      <c r="F104" s="83">
        <v>1784600</v>
      </c>
      <c r="G104" s="83">
        <v>0</v>
      </c>
      <c r="H104" s="83">
        <v>0</v>
      </c>
      <c r="I104" s="3"/>
      <c r="J104" s="3"/>
    </row>
    <row r="105" spans="1:10" s="1" customFormat="1" ht="14.25">
      <c r="A105" s="84"/>
      <c r="B105" s="76"/>
      <c r="C105" s="35">
        <v>3520000</v>
      </c>
      <c r="D105" s="35">
        <v>3520000</v>
      </c>
      <c r="E105" s="97">
        <v>1750000</v>
      </c>
      <c r="F105" s="37">
        <v>1750000</v>
      </c>
      <c r="G105" s="37">
        <v>0</v>
      </c>
      <c r="H105" s="37">
        <v>0</v>
      </c>
      <c r="I105" s="3"/>
      <c r="J105" s="3"/>
    </row>
    <row r="106" spans="1:10" s="1" customFormat="1" ht="14.25">
      <c r="A106" s="53">
        <v>10</v>
      </c>
      <c r="B106" s="85" t="s">
        <v>51</v>
      </c>
      <c r="C106" s="33">
        <v>6670000</v>
      </c>
      <c r="D106" s="52">
        <v>6670000</v>
      </c>
      <c r="E106" s="33">
        <v>2702000</v>
      </c>
      <c r="F106" s="33">
        <v>2702000</v>
      </c>
      <c r="G106" s="30">
        <v>0</v>
      </c>
      <c r="H106" s="30">
        <v>0</v>
      </c>
      <c r="I106" s="3"/>
      <c r="J106" s="3"/>
    </row>
    <row r="107" spans="1:10" s="1" customFormat="1" ht="14.25">
      <c r="A107" s="53"/>
      <c r="B107" s="85"/>
      <c r="C107" s="35">
        <v>6570000</v>
      </c>
      <c r="D107" s="31">
        <v>6570000</v>
      </c>
      <c r="E107" s="35">
        <v>2602000</v>
      </c>
      <c r="F107" s="35">
        <v>2602000</v>
      </c>
      <c r="G107" s="37">
        <v>0</v>
      </c>
      <c r="H107" s="37">
        <v>0</v>
      </c>
      <c r="I107" s="3"/>
      <c r="J107" s="3"/>
    </row>
    <row r="108" spans="1:10" s="1" customFormat="1" ht="14.25">
      <c r="A108" s="13">
        <v>11</v>
      </c>
      <c r="B108" s="78" t="s">
        <v>43</v>
      </c>
      <c r="C108" s="33">
        <v>2960000</v>
      </c>
      <c r="D108" s="33">
        <v>2960000</v>
      </c>
      <c r="E108" s="83">
        <v>1160000</v>
      </c>
      <c r="F108" s="30">
        <v>1160000</v>
      </c>
      <c r="G108" s="30">
        <v>1160000</v>
      </c>
      <c r="H108" s="30">
        <v>0</v>
      </c>
      <c r="I108" s="3"/>
      <c r="J108" s="3"/>
    </row>
    <row r="109" spans="1:10" s="1" customFormat="1" ht="14.25">
      <c r="A109" s="16"/>
      <c r="B109" s="80"/>
      <c r="C109" s="35">
        <v>2686000</v>
      </c>
      <c r="D109" s="35">
        <v>2686000</v>
      </c>
      <c r="E109" s="37">
        <v>1060000</v>
      </c>
      <c r="F109" s="37">
        <v>1060000</v>
      </c>
      <c r="G109" s="37">
        <v>1060000</v>
      </c>
      <c r="H109" s="37">
        <v>0</v>
      </c>
      <c r="I109" s="3"/>
      <c r="J109" s="3"/>
    </row>
    <row r="110" spans="1:10" s="1" customFormat="1" ht="14.25">
      <c r="A110" s="86">
        <v>12</v>
      </c>
      <c r="B110" s="75" t="s">
        <v>49</v>
      </c>
      <c r="C110" s="30">
        <v>4093300</v>
      </c>
      <c r="D110" s="30">
        <v>4093300</v>
      </c>
      <c r="E110" s="30">
        <v>2557000</v>
      </c>
      <c r="F110" s="30">
        <v>2557000</v>
      </c>
      <c r="G110" s="30">
        <v>0</v>
      </c>
      <c r="H110" s="30">
        <v>0</v>
      </c>
      <c r="I110" s="3"/>
      <c r="J110" s="3"/>
    </row>
    <row r="111" spans="1:10" s="1" customFormat="1" ht="15">
      <c r="A111" s="87"/>
      <c r="B111" s="88"/>
      <c r="C111" s="97">
        <v>3755800</v>
      </c>
      <c r="D111" s="37">
        <v>3755800</v>
      </c>
      <c r="E111" s="97">
        <v>2500000</v>
      </c>
      <c r="F111" s="37">
        <v>2500000</v>
      </c>
      <c r="G111" s="37">
        <v>0</v>
      </c>
      <c r="H111" s="37">
        <v>0</v>
      </c>
      <c r="I111" s="3"/>
      <c r="J111" s="3"/>
    </row>
    <row r="112" spans="1:8" s="7" customFormat="1" ht="15">
      <c r="A112" s="19" t="s">
        <v>6</v>
      </c>
      <c r="B112" s="99" t="s">
        <v>7</v>
      </c>
      <c r="C112" s="20">
        <f aca="true" t="shared" si="23" ref="C112:E113">C114</f>
        <v>3900000</v>
      </c>
      <c r="D112" s="44">
        <f>D114</f>
        <v>3900000</v>
      </c>
      <c r="E112" s="20">
        <f t="shared" si="23"/>
        <v>1950000</v>
      </c>
      <c r="F112" s="20">
        <f aca="true" t="shared" si="24" ref="F112:H113">F114</f>
        <v>1950000</v>
      </c>
      <c r="G112" s="20">
        <f t="shared" si="24"/>
        <v>0</v>
      </c>
      <c r="H112" s="20">
        <f t="shared" si="24"/>
        <v>0</v>
      </c>
    </row>
    <row r="113" spans="1:8" s="7" customFormat="1" ht="15">
      <c r="A113" s="41"/>
      <c r="B113" s="100" t="s">
        <v>5</v>
      </c>
      <c r="C113" s="22">
        <f t="shared" si="23"/>
        <v>3850000</v>
      </c>
      <c r="D113" s="45">
        <f>D115</f>
        <v>3850000</v>
      </c>
      <c r="E113" s="22">
        <f t="shared" si="23"/>
        <v>1800000</v>
      </c>
      <c r="F113" s="22">
        <f t="shared" si="24"/>
        <v>1800000</v>
      </c>
      <c r="G113" s="22">
        <f t="shared" si="24"/>
        <v>0</v>
      </c>
      <c r="H113" s="22">
        <f t="shared" si="24"/>
        <v>0</v>
      </c>
    </row>
    <row r="114" spans="1:8" s="7" customFormat="1" ht="15">
      <c r="A114" s="53">
        <v>13</v>
      </c>
      <c r="B114" s="85" t="s">
        <v>42</v>
      </c>
      <c r="C114" s="79">
        <v>3900000</v>
      </c>
      <c r="D114" s="33">
        <v>3900000</v>
      </c>
      <c r="E114" s="83">
        <v>1950000</v>
      </c>
      <c r="F114" s="30">
        <v>1950000</v>
      </c>
      <c r="G114" s="30">
        <v>0</v>
      </c>
      <c r="H114" s="30">
        <v>0</v>
      </c>
    </row>
    <row r="115" spans="1:8" s="7" customFormat="1" ht="15">
      <c r="A115" s="53"/>
      <c r="B115" s="76"/>
      <c r="C115" s="35">
        <v>3850000</v>
      </c>
      <c r="D115" s="35">
        <v>3850000</v>
      </c>
      <c r="E115" s="37">
        <v>1800000</v>
      </c>
      <c r="F115" s="37">
        <v>1800000</v>
      </c>
      <c r="G115" s="37">
        <v>0</v>
      </c>
      <c r="H115" s="37">
        <v>0</v>
      </c>
    </row>
    <row r="116" spans="1:8" s="7" customFormat="1" ht="15">
      <c r="A116" s="19" t="s">
        <v>4</v>
      </c>
      <c r="B116" s="26" t="s">
        <v>13</v>
      </c>
      <c r="C116" s="43">
        <f aca="true" t="shared" si="25" ref="C116:H116">C118+C120+C122</f>
        <v>4407266</v>
      </c>
      <c r="D116" s="43">
        <f t="shared" si="25"/>
        <v>4407266</v>
      </c>
      <c r="E116" s="43">
        <f t="shared" si="25"/>
        <v>4407266</v>
      </c>
      <c r="F116" s="43">
        <f t="shared" si="25"/>
        <v>4407266</v>
      </c>
      <c r="G116" s="43">
        <f t="shared" si="25"/>
        <v>2453879</v>
      </c>
      <c r="H116" s="43">
        <f t="shared" si="25"/>
        <v>0</v>
      </c>
    </row>
    <row r="117" spans="1:8" s="7" customFormat="1" ht="15">
      <c r="A117" s="16"/>
      <c r="B117" s="29" t="s">
        <v>5</v>
      </c>
      <c r="C117" s="22">
        <f aca="true" t="shared" si="26" ref="C117:H117">C119+C121+C123</f>
        <v>0</v>
      </c>
      <c r="D117" s="22">
        <f t="shared" si="26"/>
        <v>0</v>
      </c>
      <c r="E117" s="22">
        <f t="shared" si="26"/>
        <v>0</v>
      </c>
      <c r="F117" s="22">
        <f t="shared" si="26"/>
        <v>0</v>
      </c>
      <c r="G117" s="22">
        <f t="shared" si="26"/>
        <v>0</v>
      </c>
      <c r="H117" s="22">
        <f t="shared" si="26"/>
        <v>0</v>
      </c>
    </row>
    <row r="118" spans="1:8" ht="14.25">
      <c r="A118" s="13">
        <v>14</v>
      </c>
      <c r="B118" s="38" t="s">
        <v>22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</row>
    <row r="119" spans="1:8" ht="14.25">
      <c r="A119" s="16"/>
      <c r="B119" s="34"/>
      <c r="C119" s="31">
        <v>0</v>
      </c>
      <c r="D119" s="31">
        <v>0</v>
      </c>
      <c r="E119" s="56">
        <f>F119+G119+H119</f>
        <v>0</v>
      </c>
      <c r="F119" s="31">
        <v>0</v>
      </c>
      <c r="G119" s="31">
        <v>0</v>
      </c>
      <c r="H119" s="32">
        <v>0</v>
      </c>
    </row>
    <row r="120" spans="1:8" ht="14.25">
      <c r="A120" s="72">
        <v>15</v>
      </c>
      <c r="B120" s="57" t="s">
        <v>23</v>
      </c>
      <c r="C120" s="52">
        <v>3975941</v>
      </c>
      <c r="D120" s="52">
        <v>3975941</v>
      </c>
      <c r="E120" s="52">
        <v>3975941</v>
      </c>
      <c r="F120" s="52">
        <v>3975941</v>
      </c>
      <c r="G120" s="52">
        <v>2024554</v>
      </c>
      <c r="H120" s="33">
        <v>0</v>
      </c>
    </row>
    <row r="121" spans="1:8" ht="14.25">
      <c r="A121" s="73"/>
      <c r="B121" s="32" t="s">
        <v>24</v>
      </c>
      <c r="C121" s="31">
        <f>0+0</f>
        <v>0</v>
      </c>
      <c r="D121" s="31">
        <f>0+0</f>
        <v>0</v>
      </c>
      <c r="E121" s="31">
        <f>0+0</f>
        <v>0</v>
      </c>
      <c r="F121" s="31">
        <f>0+0</f>
        <v>0</v>
      </c>
      <c r="G121" s="35">
        <v>0</v>
      </c>
      <c r="H121" s="32">
        <v>0</v>
      </c>
    </row>
    <row r="122" spans="1:22" ht="14.25">
      <c r="A122" s="72">
        <v>16</v>
      </c>
      <c r="B122" s="57" t="s">
        <v>26</v>
      </c>
      <c r="C122" s="33">
        <v>431325</v>
      </c>
      <c r="D122" s="33">
        <v>431325</v>
      </c>
      <c r="E122" s="33">
        <v>431325</v>
      </c>
      <c r="F122" s="33">
        <v>431325</v>
      </c>
      <c r="G122" s="33">
        <v>429325</v>
      </c>
      <c r="H122" s="49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</row>
    <row r="123" spans="1:22" ht="14.25">
      <c r="A123" s="58"/>
      <c r="B123" s="59" t="s">
        <v>27</v>
      </c>
      <c r="C123" s="89">
        <v>0</v>
      </c>
      <c r="D123" s="89">
        <v>0</v>
      </c>
      <c r="E123" s="35">
        <f>F123+G123+H123</f>
        <v>0</v>
      </c>
      <c r="F123" s="35">
        <v>0</v>
      </c>
      <c r="G123" s="35">
        <v>0</v>
      </c>
      <c r="H123" s="32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17" t="s">
        <v>37</v>
      </c>
      <c r="B124" s="109"/>
      <c r="C124" s="20">
        <f aca="true" t="shared" si="27" ref="C124:H125">C126+C130+C134</f>
        <v>31140000</v>
      </c>
      <c r="D124" s="20">
        <f t="shared" si="27"/>
        <v>31140000</v>
      </c>
      <c r="E124" s="20">
        <f t="shared" si="27"/>
        <v>31140000</v>
      </c>
      <c r="F124" s="20">
        <f t="shared" si="27"/>
        <v>31140000</v>
      </c>
      <c r="G124" s="20">
        <f t="shared" si="27"/>
        <v>19649076</v>
      </c>
      <c r="H124" s="20">
        <f t="shared" si="27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18" t="s">
        <v>5</v>
      </c>
      <c r="B125" s="119"/>
      <c r="C125" s="22">
        <f t="shared" si="27"/>
        <v>0</v>
      </c>
      <c r="D125" s="22">
        <f t="shared" si="27"/>
        <v>0</v>
      </c>
      <c r="E125" s="22">
        <f t="shared" si="27"/>
        <v>0</v>
      </c>
      <c r="F125" s="22">
        <f t="shared" si="27"/>
        <v>0</v>
      </c>
      <c r="G125" s="22">
        <f t="shared" si="27"/>
        <v>0</v>
      </c>
      <c r="H125" s="22">
        <f t="shared" si="27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9" t="s">
        <v>2</v>
      </c>
      <c r="B126" s="14" t="s">
        <v>3</v>
      </c>
      <c r="C126" s="20">
        <f aca="true" t="shared" si="28" ref="C126:H127">C128</f>
        <v>0</v>
      </c>
      <c r="D126" s="20">
        <f t="shared" si="28"/>
        <v>0</v>
      </c>
      <c r="E126" s="20">
        <f t="shared" si="28"/>
        <v>0</v>
      </c>
      <c r="F126" s="20">
        <f t="shared" si="28"/>
        <v>0</v>
      </c>
      <c r="G126" s="20">
        <f t="shared" si="28"/>
        <v>0</v>
      </c>
      <c r="H126" s="20">
        <f t="shared" si="28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53"/>
      <c r="B127" s="36" t="s">
        <v>5</v>
      </c>
      <c r="C127" s="22">
        <f t="shared" si="28"/>
        <v>0</v>
      </c>
      <c r="D127" s="22">
        <f t="shared" si="28"/>
        <v>0</v>
      </c>
      <c r="E127" s="22">
        <f t="shared" si="28"/>
        <v>0</v>
      </c>
      <c r="F127" s="22">
        <f t="shared" si="28"/>
        <v>0</v>
      </c>
      <c r="G127" s="22">
        <f t="shared" si="28"/>
        <v>0</v>
      </c>
      <c r="H127" s="22">
        <f t="shared" si="28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61">
        <v>1</v>
      </c>
      <c r="B128" s="123"/>
      <c r="C128" s="33">
        <v>0</v>
      </c>
      <c r="D128" s="33">
        <v>0</v>
      </c>
      <c r="E128" s="30">
        <v>0</v>
      </c>
      <c r="F128" s="30">
        <v>0</v>
      </c>
      <c r="G128" s="30">
        <v>0</v>
      </c>
      <c r="H128" s="30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1.25" customHeight="1">
      <c r="A129" s="62"/>
      <c r="B129" s="124"/>
      <c r="C129" s="35">
        <v>0</v>
      </c>
      <c r="D129" s="35">
        <v>0</v>
      </c>
      <c r="E129" s="37">
        <v>0</v>
      </c>
      <c r="F129" s="37">
        <v>0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9" t="s">
        <v>6</v>
      </c>
      <c r="B130" s="40" t="s">
        <v>7</v>
      </c>
      <c r="C130" s="30">
        <f aca="true" t="shared" si="29" ref="C130:H131">C132</f>
        <v>0</v>
      </c>
      <c r="D130" s="30">
        <f t="shared" si="29"/>
        <v>0</v>
      </c>
      <c r="E130" s="30">
        <f t="shared" si="29"/>
        <v>0</v>
      </c>
      <c r="F130" s="30">
        <f t="shared" si="29"/>
        <v>0</v>
      </c>
      <c r="G130" s="30">
        <f t="shared" si="29"/>
        <v>0</v>
      </c>
      <c r="H130" s="33">
        <f t="shared" si="29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41"/>
      <c r="B131" s="42" t="s">
        <v>5</v>
      </c>
      <c r="C131" s="31">
        <f t="shared" si="29"/>
        <v>0</v>
      </c>
      <c r="D131" s="31">
        <f t="shared" si="29"/>
        <v>0</v>
      </c>
      <c r="E131" s="31">
        <f t="shared" si="29"/>
        <v>0</v>
      </c>
      <c r="F131" s="31">
        <f t="shared" si="29"/>
        <v>0</v>
      </c>
      <c r="G131" s="31">
        <f t="shared" si="29"/>
        <v>0</v>
      </c>
      <c r="H131" s="35">
        <f t="shared" si="29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2</v>
      </c>
      <c r="B132" s="125"/>
      <c r="C132" s="33">
        <v>0</v>
      </c>
      <c r="D132" s="33">
        <v>0</v>
      </c>
      <c r="E132" s="30">
        <v>0</v>
      </c>
      <c r="F132" s="30">
        <v>0</v>
      </c>
      <c r="G132" s="30">
        <v>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126"/>
      <c r="C133" s="35">
        <v>0</v>
      </c>
      <c r="D133" s="35">
        <v>0</v>
      </c>
      <c r="E133" s="37">
        <v>0</v>
      </c>
      <c r="F133" s="37">
        <v>0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63" t="s">
        <v>4</v>
      </c>
      <c r="B134" s="64" t="s">
        <v>13</v>
      </c>
      <c r="C134" s="65">
        <f aca="true" t="shared" si="30" ref="C134:H135">C136+C138+C140</f>
        <v>31140000</v>
      </c>
      <c r="D134" s="65">
        <f t="shared" si="30"/>
        <v>31140000</v>
      </c>
      <c r="E134" s="65">
        <f t="shared" si="30"/>
        <v>31140000</v>
      </c>
      <c r="F134" s="65">
        <f t="shared" si="30"/>
        <v>31140000</v>
      </c>
      <c r="G134" s="65">
        <f t="shared" si="30"/>
        <v>19649076</v>
      </c>
      <c r="H134" s="66">
        <f t="shared" si="30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67"/>
      <c r="B135" s="68" t="s">
        <v>5</v>
      </c>
      <c r="C135" s="69">
        <f t="shared" si="30"/>
        <v>0</v>
      </c>
      <c r="D135" s="69">
        <f t="shared" si="30"/>
        <v>0</v>
      </c>
      <c r="E135" s="69">
        <f t="shared" si="30"/>
        <v>0</v>
      </c>
      <c r="F135" s="69">
        <f t="shared" si="30"/>
        <v>0</v>
      </c>
      <c r="G135" s="69">
        <f t="shared" si="30"/>
        <v>0</v>
      </c>
      <c r="H135" s="70">
        <f t="shared" si="30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3">
        <v>3</v>
      </c>
      <c r="B136" s="38" t="s">
        <v>22</v>
      </c>
      <c r="C136" s="30">
        <v>31140000</v>
      </c>
      <c r="D136" s="30">
        <v>31140000</v>
      </c>
      <c r="E136" s="30">
        <v>31140000</v>
      </c>
      <c r="F136" s="30">
        <v>31140000</v>
      </c>
      <c r="G136" s="30">
        <v>19649076</v>
      </c>
      <c r="H136" s="3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6"/>
      <c r="B137" s="34"/>
      <c r="C137" s="31">
        <v>0</v>
      </c>
      <c r="D137" s="31">
        <v>0</v>
      </c>
      <c r="E137" s="35">
        <f>F137+G137+H137</f>
        <v>0</v>
      </c>
      <c r="F137" s="31">
        <v>0</v>
      </c>
      <c r="G137" s="31">
        <v>0</v>
      </c>
      <c r="H137" s="32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13">
        <v>4</v>
      </c>
      <c r="B138" s="57" t="s">
        <v>23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16"/>
      <c r="B139" s="32" t="s">
        <v>24</v>
      </c>
      <c r="C139" s="31">
        <v>0</v>
      </c>
      <c r="D139" s="31">
        <v>0</v>
      </c>
      <c r="E139" s="35">
        <v>0</v>
      </c>
      <c r="F139" s="31">
        <v>0</v>
      </c>
      <c r="G139" s="31">
        <v>0</v>
      </c>
      <c r="H139" s="32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3">
        <v>5</v>
      </c>
      <c r="B140" s="57" t="s">
        <v>26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6"/>
      <c r="B141" s="32" t="s">
        <v>27</v>
      </c>
      <c r="C141" s="31">
        <v>0</v>
      </c>
      <c r="D141" s="31">
        <v>0</v>
      </c>
      <c r="E141" s="35">
        <f>F141+G141+H141</f>
        <v>0</v>
      </c>
      <c r="F141" s="31">
        <v>0</v>
      </c>
      <c r="G141" s="31">
        <v>0</v>
      </c>
      <c r="H141" s="32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8" ht="14.25" customHeight="1">
      <c r="B142" s="77" t="s">
        <v>8</v>
      </c>
      <c r="C142" s="8" t="s">
        <v>18</v>
      </c>
      <c r="D142" s="8"/>
      <c r="E142" s="77" t="s">
        <v>20</v>
      </c>
      <c r="F142" s="127" t="s">
        <v>34</v>
      </c>
      <c r="G142" s="127"/>
      <c r="H142" s="127"/>
    </row>
    <row r="143" spans="2:8" ht="14.25">
      <c r="B143" s="77" t="s">
        <v>9</v>
      </c>
      <c r="C143" s="8" t="s">
        <v>19</v>
      </c>
      <c r="D143" s="8"/>
      <c r="E143" s="77" t="s">
        <v>33</v>
      </c>
      <c r="F143" s="128"/>
      <c r="G143" s="128"/>
      <c r="H143" s="128"/>
    </row>
    <row r="144" spans="2:8" ht="14.25">
      <c r="B144" s="77" t="s">
        <v>32</v>
      </c>
      <c r="C144" s="8"/>
      <c r="D144" s="8"/>
      <c r="E144" s="8"/>
      <c r="F144" s="121" t="s">
        <v>40</v>
      </c>
      <c r="G144" s="121"/>
      <c r="H144" s="121"/>
    </row>
    <row r="145" spans="2:7" ht="14.25">
      <c r="B145" s="77"/>
      <c r="C145" s="8"/>
      <c r="D145" s="8"/>
      <c r="E145" s="8"/>
      <c r="F145" s="8"/>
      <c r="G145" s="8"/>
    </row>
    <row r="146" spans="6:8" ht="14.25" customHeight="1">
      <c r="F146" s="122" t="s">
        <v>21</v>
      </c>
      <c r="G146" s="122"/>
      <c r="H146" s="122"/>
    </row>
    <row r="147" ht="14.25">
      <c r="C147" s="6"/>
    </row>
    <row r="149" ht="14.25">
      <c r="B149" s="9"/>
    </row>
    <row r="152" spans="2:6" ht="14.25">
      <c r="B152" s="10"/>
      <c r="C152" s="1"/>
      <c r="D152" s="1"/>
      <c r="E152" s="1"/>
      <c r="F152" s="1"/>
    </row>
    <row r="153" spans="2:6" ht="14.25">
      <c r="B153" s="1"/>
      <c r="C153" s="1"/>
      <c r="D153" s="1"/>
      <c r="E153" s="1"/>
      <c r="F153" s="1"/>
    </row>
    <row r="154" spans="2:6" ht="14.25">
      <c r="B154" s="1"/>
      <c r="C154" s="1"/>
      <c r="D154" s="1"/>
      <c r="E154" s="1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20"/>
      <c r="E156" s="120"/>
      <c r="F156" s="120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20"/>
      <c r="E158" s="120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16"/>
      <c r="E160" s="116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0"/>
      <c r="C162" s="1"/>
      <c r="D162" s="116"/>
      <c r="E162" s="116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16"/>
      <c r="E164" s="116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16"/>
      <c r="E166" s="116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"/>
      <c r="E170" s="1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"/>
      <c r="C172" s="1"/>
      <c r="D172" s="1"/>
      <c r="E172" s="1"/>
      <c r="F172" s="1"/>
    </row>
  </sheetData>
  <sheetProtection/>
  <mergeCells count="47">
    <mergeCell ref="F5:F6"/>
    <mergeCell ref="A31:B31"/>
    <mergeCell ref="A30:B30"/>
    <mergeCell ref="A17:B17"/>
    <mergeCell ref="B80:B81"/>
    <mergeCell ref="B60:B61"/>
    <mergeCell ref="B54:B55"/>
    <mergeCell ref="A16:B16"/>
    <mergeCell ref="A22:B22"/>
    <mergeCell ref="B56:B57"/>
    <mergeCell ref="A2:H2"/>
    <mergeCell ref="G5:G6"/>
    <mergeCell ref="E4:E6"/>
    <mergeCell ref="F4:H4"/>
    <mergeCell ref="H5:H6"/>
    <mergeCell ref="A1:E1"/>
    <mergeCell ref="A4:A6"/>
    <mergeCell ref="B4:B6"/>
    <mergeCell ref="C4:C6"/>
    <mergeCell ref="D4:D6"/>
    <mergeCell ref="F144:H144"/>
    <mergeCell ref="F146:H146"/>
    <mergeCell ref="A54:A55"/>
    <mergeCell ref="B128:B129"/>
    <mergeCell ref="B132:B133"/>
    <mergeCell ref="F142:H143"/>
    <mergeCell ref="A85:B85"/>
    <mergeCell ref="B102:B103"/>
    <mergeCell ref="D166:E166"/>
    <mergeCell ref="A124:B124"/>
    <mergeCell ref="A125:B125"/>
    <mergeCell ref="A34:A35"/>
    <mergeCell ref="D162:E162"/>
    <mergeCell ref="D160:E160"/>
    <mergeCell ref="A51:B51"/>
    <mergeCell ref="D164:E164"/>
    <mergeCell ref="D156:F156"/>
    <mergeCell ref="D158:E158"/>
    <mergeCell ref="A23:B23"/>
    <mergeCell ref="A70:B70"/>
    <mergeCell ref="B34:B35"/>
    <mergeCell ref="A50:B50"/>
    <mergeCell ref="A71:B71"/>
    <mergeCell ref="A84:B84"/>
    <mergeCell ref="A36:A37"/>
    <mergeCell ref="B36:B37"/>
    <mergeCell ref="B40:B41"/>
  </mergeCells>
  <printOptions gridLines="1"/>
  <pageMargins left="0.3937007874015748" right="0.2755905511811024" top="0.2362204724409449" bottom="0.15748031496062992" header="0.1968503937007874" footer="0.15748031496062992"/>
  <pageSetup fitToHeight="0" fitToWidth="1" horizontalDpi="600" verticalDpi="600" orientation="landscape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2024-01-30T09:01:06Z</cp:lastPrinted>
  <dcterms:created xsi:type="dcterms:W3CDTF">1998-10-27T12:30:16Z</dcterms:created>
  <dcterms:modified xsi:type="dcterms:W3CDTF">2024-02-07T10:01:47Z</dcterms:modified>
  <cp:category/>
  <cp:version/>
  <cp:contentType/>
  <cp:contentStatus/>
</cp:coreProperties>
</file>