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0395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<sst xmlns="http://schemas.openxmlformats.org/spreadsheetml/2006/main" count="170" uniqueCount="68">
  <si>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</si>
  <si>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</si>
  <si>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</si>
  <si>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</si>
  <si>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</si>
  <si>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</si>
  <si>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</si>
  <si>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</si>
  <si>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</si>
  <si>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</si>
  <si>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</si>
  <si>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</si>
  <si>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</si>
  <si>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</si>
  <si>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</si>
  <si>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</si>
  <si>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</si>
  <si>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</si>
  <si>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</si>
  <si>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</si>
  <si>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</si>
  <si>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</si>
  <si>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</si>
  <si>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</si>
  <si>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</si>
  <si>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</si>
  <si>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</si>
  <si>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</si>
  <si>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</si>
  <si>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</si>
  <si>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</si>
  <si>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</si>
  <si>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</si>
  <si>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</si>
  <si>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</si>
  <si>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</si>
  <si>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</si>
  <si>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</si>
  <si>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</si>
  <si>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</si>
  <si>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</si>
  <si>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</si>
  <si>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</si>
  <si>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</si>
  <si>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</si>
  <si>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</si>
  <si>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</si>
  <si>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</si>
  <si>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</si>
  <si>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</si>
  <si>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</si>
  <si>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</si>
  <si>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</si>
  <si>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</si>
  <si>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</si>
  <si>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</si>
  <si>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</si>
  <si>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</si>
  <si>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PE ANUL 2024</t>
  </si>
  <si>
    <t>Modernizare clădire existentă B-dul Muncii nr.44</t>
  </si>
  <si>
    <t>Schimbarea iluminatului public pe strada Ács Alajos</t>
  </si>
  <si>
    <t>Extinderea iluminatului public pe strada Vasile Scurtu</t>
  </si>
  <si>
    <t>Lucrări de intervenție privind implementarea măsurilor de eficiență energetică la Grădinița nr. 11</t>
  </si>
  <si>
    <t>Reabilitarea clădirii Hotel Sport, situată pe strada Mileniului, nr.25</t>
  </si>
  <si>
    <t>Reabilitare fațade și acoperiș la imobilul situat pe strada Horea nr.6</t>
  </si>
  <si>
    <t>ANEXA NR. 2 la HCLSatu Mare Nr  67  din 14.03.2024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</si>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</sst>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7" fillId="33" borderId="20" xfId="0" applyFont="1" applyFill="1" applyBorder="1" applyAlignment="1">
      <alignment/>
    </xf>
    <xf numFmtId="0" fontId="10" fillId="33" borderId="0" xfId="0" applyFont="1" applyFill="1" applyAlignment="1">
      <alignment horizontal="center" readingOrder="1"/>
    </xf>
    <xf numFmtId="3" fontId="6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8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3" fontId="6" fillId="33" borderId="21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horizontal="left" indent="3"/>
    </xf>
    <xf numFmtId="3" fontId="14" fillId="33" borderId="0" xfId="0" applyNumberFormat="1" applyFont="1" applyFill="1" applyAlignment="1">
      <alignment/>
    </xf>
    <xf numFmtId="3" fontId="8" fillId="33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3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99"/>
  <sheetViews>
    <sheetView showGridLines="0" tabSelected="1" zoomScale="70" zoomScaleNormal="70" workbookViewId="0" topLeftCell="A1">
      <pane ySplit="15" topLeftCell="A186" activePane="bottomLeft" state="frozen"/>
      <selection pane="topLeft" activeCell="A1" sqref="A1"/>
      <selection pane="bottomLeft" activeCell="B192" sqref="B192:B195"/>
    </sheetView>
  </sheetViews>
  <sheetFormatPr defaultColWidth="9.140625" defaultRowHeight="12"/>
  <cols>
    <col min="1" max="1" width="8.28125" style="2" customWidth="1"/>
    <col min="2" max="2" width="10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41" t="s">
        <v>65</v>
      </c>
      <c r="B1" s="142"/>
      <c r="C1" s="142"/>
      <c r="D1" s="142"/>
      <c r="E1" s="142"/>
    </row>
    <row r="2" spans="1:7" ht="15" customHeight="1">
      <c r="A2" s="144" t="s">
        <v>58</v>
      </c>
      <c r="B2" s="144"/>
      <c r="C2" s="144"/>
      <c r="D2" s="144"/>
      <c r="E2" s="144"/>
      <c r="F2" s="144"/>
      <c r="G2" s="144"/>
    </row>
    <row r="3" spans="1:7" ht="15" customHeight="1">
      <c r="A3" s="81"/>
      <c r="B3" s="81"/>
      <c r="C3" s="81"/>
      <c r="D3" s="81"/>
      <c r="E3" s="81"/>
      <c r="F3" s="81"/>
      <c r="G3" s="81" t="s">
        <v>31</v>
      </c>
    </row>
    <row r="4" spans="1:7" ht="15" customHeight="1">
      <c r="A4" s="134" t="s">
        <v>11</v>
      </c>
      <c r="B4" s="143" t="s">
        <v>20</v>
      </c>
      <c r="C4" s="134" t="s">
        <v>10</v>
      </c>
      <c r="D4" s="134" t="s">
        <v>56</v>
      </c>
      <c r="E4" s="134" t="s">
        <v>12</v>
      </c>
      <c r="F4" s="145" t="s">
        <v>0</v>
      </c>
      <c r="G4" s="146"/>
    </row>
    <row r="5" spans="1:7" ht="15" customHeight="1">
      <c r="A5" s="143"/>
      <c r="B5" s="143"/>
      <c r="C5" s="134"/>
      <c r="D5" s="134"/>
      <c r="E5" s="134"/>
      <c r="F5" s="134" t="s">
        <v>14</v>
      </c>
      <c r="G5" s="134" t="s">
        <v>24</v>
      </c>
    </row>
    <row r="6" spans="1:7" ht="15" customHeight="1">
      <c r="A6" s="143"/>
      <c r="B6" s="143"/>
      <c r="C6" s="134"/>
      <c r="D6" s="134"/>
      <c r="E6" s="134"/>
      <c r="F6" s="134"/>
      <c r="G6" s="134"/>
    </row>
    <row r="7" spans="1:7" s="3" customFormat="1" ht="14.25" customHeight="1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</row>
    <row r="8" spans="1:9" ht="15" customHeight="1">
      <c r="A8" s="15"/>
      <c r="B8" s="16" t="s">
        <v>1</v>
      </c>
      <c r="C8" s="17">
        <f aca="true" t="shared" si="0" ref="C8:G9">C10+C12+C14</f>
        <v>379503271</v>
      </c>
      <c r="D8" s="17">
        <f t="shared" si="0"/>
        <v>455833944</v>
      </c>
      <c r="E8" s="17">
        <f>E10+E12+E14</f>
        <v>119704798</v>
      </c>
      <c r="F8" s="17">
        <f>F10+F12+F14</f>
        <v>119704798</v>
      </c>
      <c r="G8" s="17">
        <f t="shared" si="0"/>
        <v>0</v>
      </c>
      <c r="H8" s="5"/>
      <c r="I8" s="94"/>
    </row>
    <row r="9" spans="1:8" ht="15" customHeight="1">
      <c r="A9" s="18"/>
      <c r="B9" s="19" t="s">
        <v>0</v>
      </c>
      <c r="C9" s="20">
        <f t="shared" si="0"/>
        <v>266637410.81</v>
      </c>
      <c r="D9" s="20">
        <f t="shared" si="0"/>
        <v>331257606.81</v>
      </c>
      <c r="E9" s="20">
        <f t="shared" si="0"/>
        <v>63696500</v>
      </c>
      <c r="F9" s="20">
        <f t="shared" si="0"/>
        <v>63696500</v>
      </c>
      <c r="G9" s="20">
        <f t="shared" si="0"/>
        <v>0</v>
      </c>
      <c r="H9" s="4"/>
    </row>
    <row r="10" spans="1:8" ht="15" customHeight="1">
      <c r="A10" s="21" t="s">
        <v>2</v>
      </c>
      <c r="B10" s="16" t="s">
        <v>3</v>
      </c>
      <c r="C10" s="22">
        <f aca="true" t="shared" si="1" ref="C10:G11">C18+C38+C64+C86+C104+C150</f>
        <v>257386243</v>
      </c>
      <c r="D10" s="22">
        <f t="shared" si="1"/>
        <v>327156246</v>
      </c>
      <c r="E10" s="22">
        <f t="shared" si="1"/>
        <v>87066000</v>
      </c>
      <c r="F10" s="22">
        <f t="shared" si="1"/>
        <v>87066000</v>
      </c>
      <c r="G10" s="22">
        <f t="shared" si="1"/>
        <v>0</v>
      </c>
      <c r="H10" s="4"/>
    </row>
    <row r="11" spans="1:9" ht="15" customHeight="1">
      <c r="A11" s="23"/>
      <c r="B11" s="19"/>
      <c r="C11" s="24">
        <f t="shared" si="1"/>
        <v>189233510.81</v>
      </c>
      <c r="D11" s="24">
        <f t="shared" si="1"/>
        <v>249761706.81</v>
      </c>
      <c r="E11" s="24">
        <f t="shared" si="1"/>
        <v>59137500</v>
      </c>
      <c r="F11" s="24">
        <f t="shared" si="1"/>
        <v>59137500</v>
      </c>
      <c r="G11" s="24">
        <f t="shared" si="1"/>
        <v>0</v>
      </c>
      <c r="I11" s="4"/>
    </row>
    <row r="12" spans="1:7" ht="15" customHeight="1">
      <c r="A12" s="21" t="s">
        <v>6</v>
      </c>
      <c r="B12" s="16" t="s">
        <v>7</v>
      </c>
      <c r="C12" s="25">
        <f aca="true" t="shared" si="2" ref="C12:G13">C20+C44+C68+C90+C124+C160</f>
        <v>94242090</v>
      </c>
      <c r="D12" s="25">
        <f t="shared" si="2"/>
        <v>100802760</v>
      </c>
      <c r="E12" s="25">
        <f t="shared" si="2"/>
        <v>4763860</v>
      </c>
      <c r="F12" s="25">
        <f t="shared" si="2"/>
        <v>4763860</v>
      </c>
      <c r="G12" s="25">
        <f t="shared" si="2"/>
        <v>0</v>
      </c>
    </row>
    <row r="13" spans="1:9" ht="15" customHeight="1">
      <c r="A13" s="23"/>
      <c r="B13" s="19"/>
      <c r="C13" s="26">
        <f t="shared" si="2"/>
        <v>77403900</v>
      </c>
      <c r="D13" s="26">
        <f t="shared" si="2"/>
        <v>81495900</v>
      </c>
      <c r="E13" s="26">
        <f t="shared" si="2"/>
        <v>4559000</v>
      </c>
      <c r="F13" s="26">
        <f t="shared" si="2"/>
        <v>4559000</v>
      </c>
      <c r="G13" s="26">
        <f t="shared" si="2"/>
        <v>0</v>
      </c>
      <c r="H13" s="4"/>
      <c r="I13" s="4"/>
    </row>
    <row r="14" spans="1:9" ht="15" customHeight="1">
      <c r="A14" s="27" t="s">
        <v>4</v>
      </c>
      <c r="B14" s="28" t="s">
        <v>13</v>
      </c>
      <c r="C14" s="22">
        <f>C22+C32+C48+C58+C74+C94+C130+C142+C164</f>
        <v>27874938</v>
      </c>
      <c r="D14" s="22">
        <f>D22+D32+D48+D58+D74+D94+D130+D142+D164</f>
        <v>27874938</v>
      </c>
      <c r="E14" s="22">
        <f>E22+E32+E48+E58+E74+E94+E130+E142+E164</f>
        <v>27874938</v>
      </c>
      <c r="F14" s="22">
        <f>F22+F32+F48+F58+F74+F94+F130+F142+F164</f>
        <v>27874938</v>
      </c>
      <c r="G14" s="22">
        <f>G22+G32+G48+G58+G74+G94+G130+G142+G164</f>
        <v>0</v>
      </c>
      <c r="I14" s="4"/>
    </row>
    <row r="15" spans="1:7" ht="15" customHeight="1">
      <c r="A15" s="27"/>
      <c r="B15" s="28"/>
      <c r="C15" s="24">
        <f>C23+C49+C59+C75+C95+C131+C143+C165</f>
        <v>0</v>
      </c>
      <c r="D15" s="24">
        <f>D23+D49+D59+D75+D95+D131+D143+D165</f>
        <v>0</v>
      </c>
      <c r="E15" s="24">
        <f>E23+E49+E59+E75+E95+E131+E143+E165</f>
        <v>0</v>
      </c>
      <c r="F15" s="24">
        <f>F23+F49+F59+F75+F95+F131+F143+F165</f>
        <v>0</v>
      </c>
      <c r="G15" s="24">
        <f>G23+G49+G59+G75+G95+G131+G143+G165</f>
        <v>0</v>
      </c>
    </row>
    <row r="16" spans="1:9" ht="15" customHeight="1">
      <c r="A16" s="130" t="s">
        <v>17</v>
      </c>
      <c r="B16" s="131"/>
      <c r="C16" s="22">
        <f aca="true" t="shared" si="3" ref="C16:G17">C18+C20+C22</f>
        <v>0</v>
      </c>
      <c r="D16" s="22">
        <f t="shared" si="3"/>
        <v>0</v>
      </c>
      <c r="E16" s="22">
        <f t="shared" si="3"/>
        <v>0</v>
      </c>
      <c r="F16" s="22">
        <f>F18+F20+F22</f>
        <v>0</v>
      </c>
      <c r="G16" s="22">
        <f>G18+G20+G22</f>
        <v>0</v>
      </c>
      <c r="I16" s="4"/>
    </row>
    <row r="17" spans="1:14" ht="15" customHeight="1">
      <c r="A17" s="120" t="s">
        <v>5</v>
      </c>
      <c r="B17" s="121"/>
      <c r="C17" s="24">
        <f t="shared" si="3"/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N17" s="95"/>
    </row>
    <row r="18" spans="1:14" ht="15" customHeight="1">
      <c r="A18" s="21" t="s">
        <v>2</v>
      </c>
      <c r="B18" s="16" t="s">
        <v>3</v>
      </c>
      <c r="C18" s="22">
        <v>0</v>
      </c>
      <c r="D18" s="22">
        <v>0</v>
      </c>
      <c r="E18" s="22">
        <f>F18+G18</f>
        <v>0</v>
      </c>
      <c r="F18" s="22">
        <v>0</v>
      </c>
      <c r="G18" s="22">
        <v>0</v>
      </c>
      <c r="N18" s="95"/>
    </row>
    <row r="19" spans="1:14" ht="15" customHeight="1">
      <c r="A19" s="29"/>
      <c r="B19" s="19" t="s">
        <v>5</v>
      </c>
      <c r="C19" s="24">
        <v>0</v>
      </c>
      <c r="D19" s="24">
        <v>0</v>
      </c>
      <c r="E19" s="24">
        <f>F19+G19</f>
        <v>0</v>
      </c>
      <c r="F19" s="24">
        <v>0</v>
      </c>
      <c r="G19" s="24">
        <v>0</v>
      </c>
      <c r="N19" s="95"/>
    </row>
    <row r="20" spans="1:14" ht="15" customHeight="1">
      <c r="A20" s="27" t="s">
        <v>6</v>
      </c>
      <c r="B20" s="16" t="s">
        <v>7</v>
      </c>
      <c r="C20" s="22">
        <v>0</v>
      </c>
      <c r="D20" s="22">
        <v>0</v>
      </c>
      <c r="E20" s="22">
        <f>F20+G20</f>
        <v>0</v>
      </c>
      <c r="F20" s="22">
        <v>0</v>
      </c>
      <c r="G20" s="22">
        <v>0</v>
      </c>
      <c r="N20" s="95"/>
    </row>
    <row r="21" spans="1:14" ht="15" customHeight="1">
      <c r="A21" s="30"/>
      <c r="B21" s="19" t="s">
        <v>5</v>
      </c>
      <c r="C21" s="24">
        <v>0</v>
      </c>
      <c r="D21" s="24">
        <v>0</v>
      </c>
      <c r="E21" s="24">
        <f>F21+G21</f>
        <v>0</v>
      </c>
      <c r="F21" s="24">
        <v>0</v>
      </c>
      <c r="G21" s="24">
        <v>0</v>
      </c>
      <c r="N21" s="5"/>
    </row>
    <row r="22" spans="1:7" ht="15" customHeight="1">
      <c r="A22" s="21" t="s">
        <v>4</v>
      </c>
      <c r="B22" s="28" t="s">
        <v>13</v>
      </c>
      <c r="C22" s="31">
        <f aca="true" t="shared" si="4" ref="C22:G23">C24+C26+C28</f>
        <v>0</v>
      </c>
      <c r="D22" s="31">
        <f t="shared" si="4"/>
        <v>0</v>
      </c>
      <c r="E22" s="31">
        <f t="shared" si="4"/>
        <v>0</v>
      </c>
      <c r="F22" s="31">
        <f>F24+F26+F28</f>
        <v>0</v>
      </c>
      <c r="G22" s="31">
        <f t="shared" si="4"/>
        <v>0</v>
      </c>
    </row>
    <row r="23" spans="1:7" ht="15" customHeight="1">
      <c r="A23" s="18"/>
      <c r="B23" s="32" t="s">
        <v>5</v>
      </c>
      <c r="C23" s="24">
        <f t="shared" si="4"/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</row>
    <row r="24" spans="1:7" ht="15" customHeight="1">
      <c r="A24" s="33">
        <v>1</v>
      </c>
      <c r="B24" s="34" t="s">
        <v>25</v>
      </c>
      <c r="C24" s="35">
        <v>0</v>
      </c>
      <c r="D24" s="35">
        <v>0</v>
      </c>
      <c r="E24" s="35">
        <v>0</v>
      </c>
      <c r="F24" s="35">
        <v>0</v>
      </c>
      <c r="G24" s="36">
        <v>0</v>
      </c>
    </row>
    <row r="25" spans="1:7" ht="15" customHeight="1">
      <c r="A25" s="37"/>
      <c r="B25" s="38"/>
      <c r="C25" s="39">
        <v>0</v>
      </c>
      <c r="D25" s="39">
        <v>0</v>
      </c>
      <c r="E25" s="39">
        <v>0</v>
      </c>
      <c r="F25" s="39">
        <v>0</v>
      </c>
      <c r="G25" s="40">
        <v>0</v>
      </c>
    </row>
    <row r="26" spans="1:7" ht="15" customHeight="1">
      <c r="A26" s="33">
        <v>2</v>
      </c>
      <c r="B26" s="41" t="s">
        <v>28</v>
      </c>
      <c r="C26" s="42">
        <v>0</v>
      </c>
      <c r="D26" s="42">
        <v>0</v>
      </c>
      <c r="E26" s="42">
        <v>0</v>
      </c>
      <c r="F26" s="36">
        <v>0</v>
      </c>
      <c r="G26" s="43">
        <v>0</v>
      </c>
    </row>
    <row r="27" spans="1:7" ht="15" customHeight="1">
      <c r="A27" s="37"/>
      <c r="B27" s="40" t="s">
        <v>29</v>
      </c>
      <c r="C27" s="44">
        <v>0</v>
      </c>
      <c r="D27" s="44">
        <v>0</v>
      </c>
      <c r="E27" s="44">
        <f>F27+G27</f>
        <v>0</v>
      </c>
      <c r="F27" s="45">
        <v>0</v>
      </c>
      <c r="G27" s="40">
        <v>0</v>
      </c>
    </row>
    <row r="28" spans="1:7" ht="15" customHeight="1">
      <c r="A28" s="33">
        <v>3</v>
      </c>
      <c r="B28" s="52" t="s">
        <v>26</v>
      </c>
      <c r="C28" s="36">
        <v>0</v>
      </c>
      <c r="D28" s="36">
        <v>0</v>
      </c>
      <c r="E28" s="36">
        <f>F28+G28</f>
        <v>0</v>
      </c>
      <c r="F28" s="36">
        <v>0</v>
      </c>
      <c r="G28" s="43">
        <v>0</v>
      </c>
    </row>
    <row r="29" spans="1:7" ht="15" customHeight="1">
      <c r="A29" s="46"/>
      <c r="B29" s="38" t="s">
        <v>27</v>
      </c>
      <c r="C29" s="47">
        <v>0</v>
      </c>
      <c r="D29" s="47">
        <v>0</v>
      </c>
      <c r="E29" s="47">
        <f>F29+G29</f>
        <v>0</v>
      </c>
      <c r="F29" s="47">
        <v>0</v>
      </c>
      <c r="G29" s="48">
        <v>0</v>
      </c>
    </row>
    <row r="30" spans="1:7" ht="15" customHeight="1">
      <c r="A30" s="135" t="s">
        <v>39</v>
      </c>
      <c r="B30" s="136"/>
      <c r="C30" s="22">
        <f>C32</f>
        <v>0</v>
      </c>
      <c r="D30" s="22">
        <f>D32</f>
        <v>0</v>
      </c>
      <c r="E30" s="22">
        <f>E32</f>
        <v>0</v>
      </c>
      <c r="F30" s="22">
        <f>F32</f>
        <v>0</v>
      </c>
      <c r="G30" s="22">
        <f>G32</f>
        <v>0</v>
      </c>
    </row>
    <row r="31" spans="1:7" ht="15" customHeight="1">
      <c r="A31" s="137" t="s">
        <v>5</v>
      </c>
      <c r="B31" s="138"/>
      <c r="C31" s="26">
        <v>0</v>
      </c>
      <c r="D31" s="26">
        <v>0</v>
      </c>
      <c r="E31" s="26">
        <f>F31+G31</f>
        <v>0</v>
      </c>
      <c r="F31" s="26">
        <v>0</v>
      </c>
      <c r="G31" s="49">
        <v>0</v>
      </c>
    </row>
    <row r="32" spans="1:7" ht="15" customHeight="1">
      <c r="A32" s="21" t="s">
        <v>4</v>
      </c>
      <c r="B32" s="28" t="s">
        <v>13</v>
      </c>
      <c r="C32" s="36">
        <f aca="true" t="shared" si="5" ref="C32:G33">C34</f>
        <v>0</v>
      </c>
      <c r="D32" s="36">
        <f t="shared" si="5"/>
        <v>0</v>
      </c>
      <c r="E32" s="36">
        <f t="shared" si="5"/>
        <v>0</v>
      </c>
      <c r="F32" s="36">
        <f t="shared" si="5"/>
        <v>0</v>
      </c>
      <c r="G32" s="36">
        <f t="shared" si="5"/>
        <v>0</v>
      </c>
    </row>
    <row r="33" spans="1:7" ht="15" customHeight="1">
      <c r="A33" s="18"/>
      <c r="B33" s="32" t="s">
        <v>5</v>
      </c>
      <c r="C33" s="47">
        <f t="shared" si="5"/>
        <v>0</v>
      </c>
      <c r="D33" s="47">
        <f t="shared" si="5"/>
        <v>0</v>
      </c>
      <c r="E33" s="47">
        <f t="shared" si="5"/>
        <v>0</v>
      </c>
      <c r="F33" s="47">
        <f t="shared" si="5"/>
        <v>0</v>
      </c>
      <c r="G33" s="47">
        <f t="shared" si="5"/>
        <v>0</v>
      </c>
    </row>
    <row r="34" spans="1:7" ht="15" customHeight="1">
      <c r="A34" s="33">
        <v>1</v>
      </c>
      <c r="B34" s="34" t="s">
        <v>25</v>
      </c>
      <c r="C34" s="35">
        <v>0</v>
      </c>
      <c r="D34" s="35">
        <v>0</v>
      </c>
      <c r="E34" s="35">
        <v>0</v>
      </c>
      <c r="F34" s="35">
        <v>0</v>
      </c>
      <c r="G34" s="36">
        <v>0</v>
      </c>
    </row>
    <row r="35" spans="1:7" ht="15" customHeight="1">
      <c r="A35" s="37"/>
      <c r="B35" s="38"/>
      <c r="C35" s="39">
        <v>0</v>
      </c>
      <c r="D35" s="39">
        <v>0</v>
      </c>
      <c r="E35" s="39">
        <v>0</v>
      </c>
      <c r="F35" s="39">
        <v>0</v>
      </c>
      <c r="G35" s="40">
        <v>0</v>
      </c>
    </row>
    <row r="36" spans="1:7" ht="15" customHeight="1">
      <c r="A36" s="139" t="s">
        <v>16</v>
      </c>
      <c r="B36" s="140"/>
      <c r="C36" s="25">
        <f aca="true" t="shared" si="6" ref="C36:G37">C38+C44+C48</f>
        <v>26167926</v>
      </c>
      <c r="D36" s="25">
        <f t="shared" si="6"/>
        <v>27725042</v>
      </c>
      <c r="E36" s="25">
        <f t="shared" si="6"/>
        <v>9355485</v>
      </c>
      <c r="F36" s="25">
        <f t="shared" si="6"/>
        <v>9355485</v>
      </c>
      <c r="G36" s="25">
        <f t="shared" si="6"/>
        <v>0</v>
      </c>
    </row>
    <row r="37" spans="1:19" ht="15" customHeight="1">
      <c r="A37" s="120" t="s">
        <v>5</v>
      </c>
      <c r="B37" s="121"/>
      <c r="C37" s="26">
        <f t="shared" si="6"/>
        <v>18714455</v>
      </c>
      <c r="D37" s="26">
        <f t="shared" si="6"/>
        <v>20839995</v>
      </c>
      <c r="E37" s="26">
        <f t="shared" si="6"/>
        <v>6732500</v>
      </c>
      <c r="F37" s="26">
        <f t="shared" si="6"/>
        <v>6732500</v>
      </c>
      <c r="G37" s="24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1" t="s">
        <v>2</v>
      </c>
      <c r="B38" s="61" t="s">
        <v>3</v>
      </c>
      <c r="C38" s="63">
        <f aca="true" t="shared" si="7" ref="C38:G39">C40+C42</f>
        <v>17848441</v>
      </c>
      <c r="D38" s="60">
        <f t="shared" si="7"/>
        <v>19009557</v>
      </c>
      <c r="E38" s="22">
        <f t="shared" si="7"/>
        <v>4536000</v>
      </c>
      <c r="F38" s="31">
        <f t="shared" si="7"/>
        <v>4536000</v>
      </c>
      <c r="G38" s="31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18"/>
      <c r="B39" s="62" t="s">
        <v>5</v>
      </c>
      <c r="C39" s="58">
        <f t="shared" si="7"/>
        <v>12759455</v>
      </c>
      <c r="D39" s="64">
        <f t="shared" si="7"/>
        <v>15919995</v>
      </c>
      <c r="E39" s="24">
        <f t="shared" si="7"/>
        <v>4467500</v>
      </c>
      <c r="F39" s="53">
        <f t="shared" si="7"/>
        <v>4467500</v>
      </c>
      <c r="G39" s="53">
        <f t="shared" si="7"/>
        <v>0</v>
      </c>
    </row>
    <row r="40" spans="1:7" ht="15" customHeight="1">
      <c r="A40" s="15">
        <v>1</v>
      </c>
      <c r="B40" s="126" t="s">
        <v>57</v>
      </c>
      <c r="C40" s="51">
        <v>9417100</v>
      </c>
      <c r="D40" s="51">
        <v>10578216</v>
      </c>
      <c r="E40" s="51">
        <v>536000</v>
      </c>
      <c r="F40" s="51">
        <v>536000</v>
      </c>
      <c r="G40" s="36">
        <v>0</v>
      </c>
    </row>
    <row r="41" spans="1:7" ht="13.5" customHeight="1">
      <c r="A41" s="18"/>
      <c r="B41" s="127"/>
      <c r="C41" s="45">
        <v>6373300</v>
      </c>
      <c r="D41" s="45">
        <v>9533840</v>
      </c>
      <c r="E41" s="45">
        <v>487500</v>
      </c>
      <c r="F41" s="45">
        <v>487500</v>
      </c>
      <c r="G41" s="45">
        <v>0</v>
      </c>
    </row>
    <row r="42" spans="1:7" ht="15" customHeight="1">
      <c r="A42" s="15">
        <v>2</v>
      </c>
      <c r="B42" s="126" t="s">
        <v>51</v>
      </c>
      <c r="C42" s="59">
        <v>8431341</v>
      </c>
      <c r="D42" s="36">
        <v>8431341</v>
      </c>
      <c r="E42" s="96">
        <v>4000000</v>
      </c>
      <c r="F42" s="36">
        <v>4000000</v>
      </c>
      <c r="G42" s="35">
        <v>0</v>
      </c>
    </row>
    <row r="43" spans="1:7" ht="15" customHeight="1">
      <c r="A43" s="18"/>
      <c r="B43" s="127"/>
      <c r="C43" s="39">
        <v>6386155</v>
      </c>
      <c r="D43" s="45">
        <v>6386155</v>
      </c>
      <c r="E43" s="92">
        <v>3980000</v>
      </c>
      <c r="F43" s="45">
        <v>3980000</v>
      </c>
      <c r="G43" s="84">
        <v>0</v>
      </c>
    </row>
    <row r="44" spans="1:7" ht="15" customHeight="1">
      <c r="A44" s="75" t="s">
        <v>6</v>
      </c>
      <c r="B44" s="76" t="s">
        <v>7</v>
      </c>
      <c r="C44" s="22">
        <f aca="true" t="shared" si="8" ref="C44:G45">C46</f>
        <v>5965000</v>
      </c>
      <c r="D44" s="22">
        <f t="shared" si="8"/>
        <v>6361000</v>
      </c>
      <c r="E44" s="22">
        <f t="shared" si="8"/>
        <v>2465000</v>
      </c>
      <c r="F44" s="22">
        <f t="shared" si="8"/>
        <v>2465000</v>
      </c>
      <c r="G44" s="31">
        <f t="shared" si="8"/>
        <v>0</v>
      </c>
    </row>
    <row r="45" spans="1:7" ht="15" customHeight="1">
      <c r="A45" s="77"/>
      <c r="B45" s="78" t="s">
        <v>5</v>
      </c>
      <c r="C45" s="24">
        <f t="shared" si="8"/>
        <v>5955000</v>
      </c>
      <c r="D45" s="24">
        <f t="shared" si="8"/>
        <v>4920000</v>
      </c>
      <c r="E45" s="24">
        <f t="shared" si="8"/>
        <v>2265000</v>
      </c>
      <c r="F45" s="24">
        <f t="shared" si="8"/>
        <v>2265000</v>
      </c>
      <c r="G45" s="79">
        <f t="shared" si="8"/>
        <v>0</v>
      </c>
    </row>
    <row r="46" spans="1:7" ht="14.25" customHeight="1">
      <c r="A46" s="50">
        <v>3</v>
      </c>
      <c r="B46" s="133" t="s">
        <v>62</v>
      </c>
      <c r="C46" s="51">
        <v>5965000</v>
      </c>
      <c r="D46" s="51">
        <v>6361000</v>
      </c>
      <c r="E46" s="51">
        <v>2465000</v>
      </c>
      <c r="F46" s="51">
        <v>2465000</v>
      </c>
      <c r="G46" s="51">
        <v>0</v>
      </c>
    </row>
    <row r="47" spans="1:7" ht="14.25" customHeight="1">
      <c r="A47" s="50"/>
      <c r="B47" s="127"/>
      <c r="C47" s="45">
        <v>5955000</v>
      </c>
      <c r="D47" s="45">
        <v>4920000</v>
      </c>
      <c r="E47" s="45">
        <v>2265000</v>
      </c>
      <c r="F47" s="45">
        <v>2265000</v>
      </c>
      <c r="G47" s="45">
        <v>0</v>
      </c>
    </row>
    <row r="48" spans="1:7" ht="15" customHeight="1">
      <c r="A48" s="21" t="s">
        <v>4</v>
      </c>
      <c r="B48" s="16" t="s">
        <v>13</v>
      </c>
      <c r="C48" s="22">
        <f aca="true" t="shared" si="9" ref="C48:G49">C50+C52+C54</f>
        <v>2354485</v>
      </c>
      <c r="D48" s="22">
        <f t="shared" si="9"/>
        <v>2354485</v>
      </c>
      <c r="E48" s="22">
        <f t="shared" si="9"/>
        <v>2354485</v>
      </c>
      <c r="F48" s="22">
        <f>F50+F52+F54</f>
        <v>2354485</v>
      </c>
      <c r="G48" s="22">
        <f t="shared" si="9"/>
        <v>0</v>
      </c>
    </row>
    <row r="49" spans="1:7" ht="15" customHeight="1">
      <c r="A49" s="18"/>
      <c r="B49" s="19" t="s">
        <v>5</v>
      </c>
      <c r="C49" s="24">
        <f t="shared" si="9"/>
        <v>0</v>
      </c>
      <c r="D49" s="24">
        <f t="shared" si="9"/>
        <v>0</v>
      </c>
      <c r="E49" s="24">
        <f t="shared" si="9"/>
        <v>0</v>
      </c>
      <c r="F49" s="24">
        <f t="shared" si="9"/>
        <v>0</v>
      </c>
      <c r="G49" s="24">
        <f t="shared" si="9"/>
        <v>0</v>
      </c>
    </row>
    <row r="50" spans="1:8" ht="15" customHeight="1">
      <c r="A50" s="15">
        <v>4</v>
      </c>
      <c r="B50" s="52" t="s">
        <v>25</v>
      </c>
      <c r="C50" s="35">
        <v>963585</v>
      </c>
      <c r="D50" s="35">
        <v>963585</v>
      </c>
      <c r="E50" s="35">
        <v>963585</v>
      </c>
      <c r="F50" s="35">
        <v>963585</v>
      </c>
      <c r="G50" s="36">
        <v>0</v>
      </c>
      <c r="H50" s="5"/>
    </row>
    <row r="51" spans="1:7" ht="15" customHeight="1">
      <c r="A51" s="18"/>
      <c r="B51" s="38"/>
      <c r="C51" s="39">
        <v>0</v>
      </c>
      <c r="D51" s="39">
        <v>0</v>
      </c>
      <c r="E51" s="39">
        <f>F51+G51</f>
        <v>0</v>
      </c>
      <c r="F51" s="39">
        <v>0</v>
      </c>
      <c r="G51" s="40">
        <v>0</v>
      </c>
    </row>
    <row r="52" spans="1:7" ht="15" customHeight="1">
      <c r="A52" s="66">
        <v>5</v>
      </c>
      <c r="B52" s="74" t="s">
        <v>28</v>
      </c>
      <c r="C52" s="98">
        <v>1348400</v>
      </c>
      <c r="D52" s="98">
        <v>1348400</v>
      </c>
      <c r="E52" s="98">
        <v>1348400</v>
      </c>
      <c r="F52" s="98">
        <v>1348400</v>
      </c>
      <c r="G52" s="112">
        <v>0</v>
      </c>
    </row>
    <row r="53" spans="1:7" ht="15" customHeight="1">
      <c r="A53" s="68"/>
      <c r="B53" s="103" t="s">
        <v>29</v>
      </c>
      <c r="C53" s="72">
        <v>0</v>
      </c>
      <c r="D53" s="72">
        <v>0</v>
      </c>
      <c r="E53" s="72">
        <v>0</v>
      </c>
      <c r="F53" s="72">
        <v>0</v>
      </c>
      <c r="G53" s="65">
        <v>0</v>
      </c>
    </row>
    <row r="54" spans="1:7" ht="15" customHeight="1">
      <c r="A54" s="33">
        <v>6</v>
      </c>
      <c r="B54" s="52" t="s">
        <v>26</v>
      </c>
      <c r="C54" s="59">
        <v>42500</v>
      </c>
      <c r="D54" s="59">
        <v>42500</v>
      </c>
      <c r="E54" s="59">
        <v>42500</v>
      </c>
      <c r="F54" s="59">
        <v>42500</v>
      </c>
      <c r="G54" s="36">
        <v>0</v>
      </c>
    </row>
    <row r="55" spans="1:7" ht="15" customHeight="1">
      <c r="A55" s="37"/>
      <c r="B55" s="38" t="s">
        <v>27</v>
      </c>
      <c r="C55" s="45">
        <v>0</v>
      </c>
      <c r="D55" s="45">
        <v>0</v>
      </c>
      <c r="E55" s="39">
        <v>0</v>
      </c>
      <c r="F55" s="39">
        <v>0</v>
      </c>
      <c r="G55" s="45">
        <v>0</v>
      </c>
    </row>
    <row r="56" spans="1:7" ht="15" customHeight="1">
      <c r="A56" s="130" t="s">
        <v>42</v>
      </c>
      <c r="B56" s="131"/>
      <c r="C56" s="59">
        <f aca="true" t="shared" si="10" ref="C56:G59">C58</f>
        <v>83100</v>
      </c>
      <c r="D56" s="59">
        <f t="shared" si="10"/>
        <v>83100</v>
      </c>
      <c r="E56" s="59">
        <f t="shared" si="10"/>
        <v>83100</v>
      </c>
      <c r="F56" s="59">
        <f t="shared" si="10"/>
        <v>83100</v>
      </c>
      <c r="G56" s="36">
        <f t="shared" si="10"/>
        <v>0</v>
      </c>
    </row>
    <row r="57" spans="1:7" ht="15" customHeight="1">
      <c r="A57" s="120" t="s">
        <v>5</v>
      </c>
      <c r="B57" s="121"/>
      <c r="C57" s="45">
        <f t="shared" si="10"/>
        <v>0</v>
      </c>
      <c r="D57" s="45">
        <f t="shared" si="10"/>
        <v>0</v>
      </c>
      <c r="E57" s="45">
        <f t="shared" si="10"/>
        <v>0</v>
      </c>
      <c r="F57" s="45">
        <f t="shared" si="10"/>
        <v>0</v>
      </c>
      <c r="G57" s="45">
        <f t="shared" si="10"/>
        <v>0</v>
      </c>
    </row>
    <row r="58" spans="1:7" ht="15" customHeight="1">
      <c r="A58" s="21" t="s">
        <v>4</v>
      </c>
      <c r="B58" s="16" t="s">
        <v>13</v>
      </c>
      <c r="C58" s="63">
        <f t="shared" si="10"/>
        <v>83100</v>
      </c>
      <c r="D58" s="63">
        <f t="shared" si="10"/>
        <v>83100</v>
      </c>
      <c r="E58" s="63">
        <f t="shared" si="10"/>
        <v>83100</v>
      </c>
      <c r="F58" s="63">
        <f t="shared" si="10"/>
        <v>83100</v>
      </c>
      <c r="G58" s="22">
        <f t="shared" si="10"/>
        <v>0</v>
      </c>
    </row>
    <row r="59" spans="1:7" ht="15" customHeight="1">
      <c r="A59" s="18"/>
      <c r="B59" s="19" t="s">
        <v>5</v>
      </c>
      <c r="C59" s="26">
        <f t="shared" si="10"/>
        <v>0</v>
      </c>
      <c r="D59" s="26">
        <f t="shared" si="10"/>
        <v>0</v>
      </c>
      <c r="E59" s="26">
        <f t="shared" si="10"/>
        <v>0</v>
      </c>
      <c r="F59" s="26">
        <f t="shared" si="10"/>
        <v>0</v>
      </c>
      <c r="G59" s="26">
        <f t="shared" si="10"/>
        <v>0</v>
      </c>
    </row>
    <row r="60" spans="1:7" ht="15" customHeight="1">
      <c r="A60" s="15">
        <v>1</v>
      </c>
      <c r="B60" s="52" t="s">
        <v>25</v>
      </c>
      <c r="C60" s="59">
        <v>83100</v>
      </c>
      <c r="D60" s="59">
        <v>83100</v>
      </c>
      <c r="E60" s="59">
        <v>83100</v>
      </c>
      <c r="F60" s="59">
        <v>83100</v>
      </c>
      <c r="G60" s="36">
        <v>0</v>
      </c>
    </row>
    <row r="61" spans="1:7" ht="15" customHeight="1">
      <c r="A61" s="18"/>
      <c r="B61" s="38"/>
      <c r="C61" s="47">
        <v>0</v>
      </c>
      <c r="D61" s="47">
        <v>0</v>
      </c>
      <c r="E61" s="44">
        <v>0</v>
      </c>
      <c r="F61" s="44">
        <v>0</v>
      </c>
      <c r="G61" s="47">
        <v>0</v>
      </c>
    </row>
    <row r="62" spans="1:9" ht="15" customHeight="1">
      <c r="A62" s="130" t="s">
        <v>19</v>
      </c>
      <c r="B62" s="131"/>
      <c r="C62" s="22">
        <f aca="true" t="shared" si="11" ref="C62:G63">C64+C68+C74</f>
        <v>44330933</v>
      </c>
      <c r="D62" s="22">
        <f t="shared" si="11"/>
        <v>44330933</v>
      </c>
      <c r="E62" s="22">
        <f t="shared" si="11"/>
        <v>6318933</v>
      </c>
      <c r="F62" s="22">
        <f t="shared" si="11"/>
        <v>6318933</v>
      </c>
      <c r="G62" s="22">
        <f t="shared" si="11"/>
        <v>0</v>
      </c>
      <c r="I62" s="4"/>
    </row>
    <row r="63" spans="1:7" ht="15" customHeight="1">
      <c r="A63" s="120" t="s">
        <v>5</v>
      </c>
      <c r="B63" s="121"/>
      <c r="C63" s="24">
        <f t="shared" si="11"/>
        <v>27833000</v>
      </c>
      <c r="D63" s="24">
        <f t="shared" si="11"/>
        <v>27833000</v>
      </c>
      <c r="E63" s="24">
        <f t="shared" si="11"/>
        <v>1452000</v>
      </c>
      <c r="F63" s="24">
        <f t="shared" si="11"/>
        <v>1452000</v>
      </c>
      <c r="G63" s="24">
        <f t="shared" si="11"/>
        <v>0</v>
      </c>
    </row>
    <row r="64" spans="1:7" ht="15" customHeight="1">
      <c r="A64" s="21" t="s">
        <v>2</v>
      </c>
      <c r="B64" s="16" t="s">
        <v>3</v>
      </c>
      <c r="C64" s="22">
        <f aca="true" t="shared" si="12" ref="C64:G65">C66</f>
        <v>6601000</v>
      </c>
      <c r="D64" s="22">
        <f t="shared" si="12"/>
        <v>6601000</v>
      </c>
      <c r="E64" s="22">
        <f t="shared" si="12"/>
        <v>1500000</v>
      </c>
      <c r="F64" s="22">
        <f t="shared" si="12"/>
        <v>1500000</v>
      </c>
      <c r="G64" s="22">
        <f t="shared" si="12"/>
        <v>0</v>
      </c>
    </row>
    <row r="65" spans="1:7" ht="15" customHeight="1">
      <c r="A65" s="23"/>
      <c r="B65" s="32" t="s">
        <v>5</v>
      </c>
      <c r="C65" s="24">
        <f t="shared" si="12"/>
        <v>0</v>
      </c>
      <c r="D65" s="24">
        <f t="shared" si="12"/>
        <v>0</v>
      </c>
      <c r="E65" s="24">
        <f t="shared" si="12"/>
        <v>1450000</v>
      </c>
      <c r="F65" s="24">
        <f t="shared" si="12"/>
        <v>1450000</v>
      </c>
      <c r="G65" s="24">
        <f t="shared" si="12"/>
        <v>0</v>
      </c>
    </row>
    <row r="66" spans="1:7" ht="14.25">
      <c r="A66" s="15">
        <v>1</v>
      </c>
      <c r="B66" s="86" t="s">
        <v>54</v>
      </c>
      <c r="C66" s="35">
        <v>6601000</v>
      </c>
      <c r="D66" s="35">
        <v>6601000</v>
      </c>
      <c r="E66" s="35">
        <v>1500000</v>
      </c>
      <c r="F66" s="35">
        <v>1500000</v>
      </c>
      <c r="G66" s="35">
        <v>0</v>
      </c>
    </row>
    <row r="67" spans="1:7" ht="15" customHeight="1">
      <c r="A67" s="18"/>
      <c r="B67" s="87"/>
      <c r="C67" s="88"/>
      <c r="D67" s="84"/>
      <c r="E67" s="88">
        <v>1450000</v>
      </c>
      <c r="F67" s="84">
        <v>1450000</v>
      </c>
      <c r="G67" s="84"/>
    </row>
    <row r="68" spans="1:7" ht="15" customHeight="1">
      <c r="A68" s="21" t="s">
        <v>6</v>
      </c>
      <c r="B68" s="61" t="s">
        <v>7</v>
      </c>
      <c r="C68" s="22">
        <f aca="true" t="shared" si="13" ref="C68:E69">C70+C72</f>
        <v>32913000</v>
      </c>
      <c r="D68" s="63">
        <f>D70+D72</f>
        <v>32913000</v>
      </c>
      <c r="E68" s="22">
        <f t="shared" si="13"/>
        <v>2000</v>
      </c>
      <c r="F68" s="22">
        <f>F70+F72</f>
        <v>2000</v>
      </c>
      <c r="G68" s="22">
        <f>G70+G72</f>
        <v>0</v>
      </c>
    </row>
    <row r="69" spans="1:7" ht="15" customHeight="1">
      <c r="A69" s="29"/>
      <c r="B69" s="78" t="s">
        <v>5</v>
      </c>
      <c r="C69" s="24">
        <f t="shared" si="13"/>
        <v>27833000</v>
      </c>
      <c r="D69" s="58">
        <f>D71+D73</f>
        <v>27833000</v>
      </c>
      <c r="E69" s="24">
        <f t="shared" si="13"/>
        <v>2000</v>
      </c>
      <c r="F69" s="24">
        <f>F71+F73</f>
        <v>2000</v>
      </c>
      <c r="G69" s="24">
        <f>G71+G73</f>
        <v>0</v>
      </c>
    </row>
    <row r="70" spans="1:7" ht="15" customHeight="1">
      <c r="A70" s="15">
        <v>2</v>
      </c>
      <c r="B70" s="97" t="s">
        <v>59</v>
      </c>
      <c r="C70" s="85">
        <v>7713000</v>
      </c>
      <c r="D70" s="35">
        <v>7713000</v>
      </c>
      <c r="E70" s="85">
        <v>1000</v>
      </c>
      <c r="F70" s="35">
        <v>1000</v>
      </c>
      <c r="G70" s="35">
        <v>0</v>
      </c>
    </row>
    <row r="71" spans="1:7" ht="14.25" customHeight="1">
      <c r="A71" s="18"/>
      <c r="B71" s="87"/>
      <c r="C71" s="84">
        <v>7613000</v>
      </c>
      <c r="D71" s="84">
        <v>7613000</v>
      </c>
      <c r="E71" s="84">
        <v>1000</v>
      </c>
      <c r="F71" s="84">
        <v>1000</v>
      </c>
      <c r="G71" s="84"/>
    </row>
    <row r="72" spans="1:7" ht="14.25" customHeight="1">
      <c r="A72" s="15">
        <v>3</v>
      </c>
      <c r="B72" s="97" t="s">
        <v>63</v>
      </c>
      <c r="C72" s="35">
        <v>25200000</v>
      </c>
      <c r="D72" s="35">
        <v>25200000</v>
      </c>
      <c r="E72" s="35">
        <v>1000</v>
      </c>
      <c r="F72" s="35">
        <v>1000</v>
      </c>
      <c r="G72" s="35">
        <v>0</v>
      </c>
    </row>
    <row r="73" spans="1:7" ht="14.25" customHeight="1">
      <c r="A73" s="18"/>
      <c r="B73" s="87"/>
      <c r="C73" s="84">
        <v>20220000</v>
      </c>
      <c r="D73" s="84">
        <v>20220000</v>
      </c>
      <c r="E73" s="84">
        <v>1000</v>
      </c>
      <c r="F73" s="84">
        <v>1000</v>
      </c>
      <c r="G73" s="84"/>
    </row>
    <row r="74" spans="1:7" ht="15" customHeight="1">
      <c r="A74" s="27" t="s">
        <v>4</v>
      </c>
      <c r="B74" s="28" t="s">
        <v>13</v>
      </c>
      <c r="C74" s="25">
        <f>C76+C78+C80+C82</f>
        <v>4816933</v>
      </c>
      <c r="D74" s="25">
        <f aca="true" t="shared" si="14" ref="D74:G75">D76+D78+D80+D82</f>
        <v>4816933</v>
      </c>
      <c r="E74" s="25">
        <f t="shared" si="14"/>
        <v>4816933</v>
      </c>
      <c r="F74" s="25">
        <f t="shared" si="14"/>
        <v>4816933</v>
      </c>
      <c r="G74" s="25">
        <f t="shared" si="14"/>
        <v>0</v>
      </c>
    </row>
    <row r="75" spans="1:7" ht="15" customHeight="1">
      <c r="A75" s="18"/>
      <c r="B75" s="32" t="s">
        <v>5</v>
      </c>
      <c r="C75" s="24">
        <f>C77+C79+C81+C83</f>
        <v>0</v>
      </c>
      <c r="D75" s="24">
        <f t="shared" si="14"/>
        <v>0</v>
      </c>
      <c r="E75" s="24">
        <f t="shared" si="14"/>
        <v>0</v>
      </c>
      <c r="F75" s="24">
        <f t="shared" si="14"/>
        <v>0</v>
      </c>
      <c r="G75" s="24">
        <f t="shared" si="14"/>
        <v>0</v>
      </c>
    </row>
    <row r="76" spans="1:7" ht="15" customHeight="1">
      <c r="A76" s="15">
        <v>4</v>
      </c>
      <c r="B76" s="52" t="s">
        <v>30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</row>
    <row r="77" spans="1:7" ht="15" customHeight="1">
      <c r="A77" s="18"/>
      <c r="B77" s="32"/>
      <c r="C77" s="45">
        <v>0</v>
      </c>
      <c r="D77" s="45">
        <v>0</v>
      </c>
      <c r="E77" s="45">
        <v>0</v>
      </c>
      <c r="F77" s="45">
        <v>0</v>
      </c>
      <c r="G77" s="45">
        <v>0</v>
      </c>
    </row>
    <row r="78" spans="1:7" ht="15" customHeight="1">
      <c r="A78" s="50">
        <v>5</v>
      </c>
      <c r="B78" s="128" t="s">
        <v>25</v>
      </c>
      <c r="C78" s="36">
        <v>110000</v>
      </c>
      <c r="D78" s="36">
        <v>110000</v>
      </c>
      <c r="E78" s="36">
        <v>110000</v>
      </c>
      <c r="F78" s="36">
        <v>110000</v>
      </c>
      <c r="G78" s="36">
        <v>0</v>
      </c>
    </row>
    <row r="79" spans="1:7" ht="15" customHeight="1">
      <c r="A79" s="50"/>
      <c r="B79" s="129"/>
      <c r="C79" s="45">
        <v>0</v>
      </c>
      <c r="D79" s="45">
        <v>0</v>
      </c>
      <c r="E79" s="45">
        <v>0</v>
      </c>
      <c r="F79" s="45">
        <v>0</v>
      </c>
      <c r="G79" s="40">
        <v>0</v>
      </c>
    </row>
    <row r="80" spans="1:7" ht="15" customHeight="1">
      <c r="A80" s="66">
        <v>6</v>
      </c>
      <c r="B80" s="74" t="s">
        <v>28</v>
      </c>
      <c r="C80" s="98">
        <f>4622433-2500</f>
        <v>4619933</v>
      </c>
      <c r="D80" s="98">
        <f>4622433-2500</f>
        <v>4619933</v>
      </c>
      <c r="E80" s="98">
        <f>4622433-2500</f>
        <v>4619933</v>
      </c>
      <c r="F80" s="98">
        <f>4622433-2500</f>
        <v>4619933</v>
      </c>
      <c r="G80" s="67">
        <v>0</v>
      </c>
    </row>
    <row r="81" spans="1:7" ht="15" customHeight="1">
      <c r="A81" s="68"/>
      <c r="B81" s="74" t="s">
        <v>29</v>
      </c>
      <c r="C81" s="99">
        <v>0</v>
      </c>
      <c r="D81" s="99">
        <v>0</v>
      </c>
      <c r="E81" s="99">
        <f>F81+G81</f>
        <v>0</v>
      </c>
      <c r="F81" s="99">
        <v>0</v>
      </c>
      <c r="G81" s="65">
        <v>0</v>
      </c>
    </row>
    <row r="82" spans="1:7" ht="15" customHeight="1">
      <c r="A82" s="33">
        <v>7</v>
      </c>
      <c r="B82" s="41" t="s">
        <v>26</v>
      </c>
      <c r="C82" s="36">
        <v>87000</v>
      </c>
      <c r="D82" s="36">
        <v>87000</v>
      </c>
      <c r="E82" s="36">
        <v>87000</v>
      </c>
      <c r="F82" s="36">
        <v>87000</v>
      </c>
      <c r="G82" s="36">
        <v>0</v>
      </c>
    </row>
    <row r="83" spans="1:7" ht="15" customHeight="1">
      <c r="A83" s="37"/>
      <c r="B83" s="40" t="s">
        <v>27</v>
      </c>
      <c r="C83" s="45">
        <v>0</v>
      </c>
      <c r="D83" s="45">
        <v>0</v>
      </c>
      <c r="E83" s="45">
        <f>F83+G83</f>
        <v>0</v>
      </c>
      <c r="F83" s="45">
        <v>0</v>
      </c>
      <c r="G83" s="45">
        <v>0</v>
      </c>
    </row>
    <row r="84" spans="1:7" ht="15" customHeight="1">
      <c r="A84" s="130" t="s">
        <v>32</v>
      </c>
      <c r="B84" s="131"/>
      <c r="C84" s="22">
        <f aca="true" t="shared" si="15" ref="C84:G85">C86+C90+C94</f>
        <v>410000</v>
      </c>
      <c r="D84" s="22">
        <f t="shared" si="15"/>
        <v>410000</v>
      </c>
      <c r="E84" s="22">
        <f t="shared" si="15"/>
        <v>410000</v>
      </c>
      <c r="F84" s="22">
        <f t="shared" si="15"/>
        <v>410000</v>
      </c>
      <c r="G84" s="22">
        <f t="shared" si="15"/>
        <v>0</v>
      </c>
    </row>
    <row r="85" spans="1:7" ht="15" customHeight="1">
      <c r="A85" s="120" t="s">
        <v>5</v>
      </c>
      <c r="B85" s="121"/>
      <c r="C85" s="24">
        <f t="shared" si="15"/>
        <v>0</v>
      </c>
      <c r="D85" s="24">
        <f t="shared" si="15"/>
        <v>0</v>
      </c>
      <c r="E85" s="24">
        <f t="shared" si="15"/>
        <v>0</v>
      </c>
      <c r="F85" s="24">
        <f t="shared" si="15"/>
        <v>0</v>
      </c>
      <c r="G85" s="24">
        <f t="shared" si="15"/>
        <v>0</v>
      </c>
    </row>
    <row r="86" spans="1:7" ht="15" customHeight="1">
      <c r="A86" s="21" t="s">
        <v>2</v>
      </c>
      <c r="B86" s="16" t="s">
        <v>3</v>
      </c>
      <c r="C86" s="22">
        <f>C88</f>
        <v>0</v>
      </c>
      <c r="D86" s="22">
        <f aca="true" t="shared" si="16" ref="D86:G87">D88</f>
        <v>0</v>
      </c>
      <c r="E86" s="22">
        <f t="shared" si="16"/>
        <v>0</v>
      </c>
      <c r="F86" s="22">
        <f t="shared" si="16"/>
        <v>0</v>
      </c>
      <c r="G86" s="22">
        <f t="shared" si="16"/>
        <v>0</v>
      </c>
    </row>
    <row r="87" spans="1:7" ht="15" customHeight="1">
      <c r="A87" s="37"/>
      <c r="B87" s="32" t="s">
        <v>5</v>
      </c>
      <c r="C87" s="24">
        <f>C89</f>
        <v>0</v>
      </c>
      <c r="D87" s="24">
        <f t="shared" si="16"/>
        <v>0</v>
      </c>
      <c r="E87" s="24">
        <f t="shared" si="16"/>
        <v>0</v>
      </c>
      <c r="F87" s="24">
        <f t="shared" si="16"/>
        <v>0</v>
      </c>
      <c r="G87" s="24">
        <f t="shared" si="16"/>
        <v>0</v>
      </c>
    </row>
    <row r="88" spans="1:7" ht="12.75" customHeight="1">
      <c r="A88" s="46">
        <v>1</v>
      </c>
      <c r="B88" s="54"/>
      <c r="C88" s="51">
        <v>0</v>
      </c>
      <c r="D88" s="51">
        <v>0</v>
      </c>
      <c r="E88" s="51">
        <v>0</v>
      </c>
      <c r="F88" s="51">
        <v>0</v>
      </c>
      <c r="G88" s="36">
        <v>0</v>
      </c>
    </row>
    <row r="89" spans="1:7" ht="11.25" customHeight="1">
      <c r="A89" s="46"/>
      <c r="B89" s="34"/>
      <c r="C89" s="47">
        <v>0</v>
      </c>
      <c r="D89" s="47">
        <v>0</v>
      </c>
      <c r="E89" s="47">
        <v>0</v>
      </c>
      <c r="F89" s="47">
        <v>0</v>
      </c>
      <c r="G89" s="47">
        <v>0</v>
      </c>
    </row>
    <row r="90" spans="1:7" ht="15" customHeight="1">
      <c r="A90" s="21" t="s">
        <v>6</v>
      </c>
      <c r="B90" s="16" t="s">
        <v>7</v>
      </c>
      <c r="C90" s="22">
        <f aca="true" t="shared" si="17" ref="C90:G91">C92</f>
        <v>0</v>
      </c>
      <c r="D90" s="22">
        <f t="shared" si="17"/>
        <v>0</v>
      </c>
      <c r="E90" s="22">
        <f t="shared" si="17"/>
        <v>0</v>
      </c>
      <c r="F90" s="22">
        <f t="shared" si="17"/>
        <v>0</v>
      </c>
      <c r="G90" s="22">
        <f t="shared" si="17"/>
        <v>0</v>
      </c>
    </row>
    <row r="91" spans="1:7" ht="15" customHeight="1">
      <c r="A91" s="37"/>
      <c r="B91" s="32" t="s">
        <v>5</v>
      </c>
      <c r="C91" s="24">
        <f t="shared" si="17"/>
        <v>0</v>
      </c>
      <c r="D91" s="24">
        <f t="shared" si="17"/>
        <v>0</v>
      </c>
      <c r="E91" s="24">
        <f t="shared" si="17"/>
        <v>0</v>
      </c>
      <c r="F91" s="24">
        <f t="shared" si="17"/>
        <v>0</v>
      </c>
      <c r="G91" s="24">
        <f t="shared" si="17"/>
        <v>0</v>
      </c>
    </row>
    <row r="92" spans="1:7" ht="14.25" customHeight="1">
      <c r="A92" s="33">
        <v>2</v>
      </c>
      <c r="B92" s="124"/>
      <c r="C92" s="36">
        <v>0</v>
      </c>
      <c r="D92" s="36">
        <v>0</v>
      </c>
      <c r="E92" s="36">
        <v>0</v>
      </c>
      <c r="F92" s="36">
        <v>0</v>
      </c>
      <c r="G92" s="36">
        <v>0</v>
      </c>
    </row>
    <row r="93" spans="1:7" ht="15.75" customHeight="1">
      <c r="A93" s="37"/>
      <c r="B93" s="125"/>
      <c r="C93" s="45">
        <v>0</v>
      </c>
      <c r="D93" s="45">
        <v>0</v>
      </c>
      <c r="E93" s="45">
        <v>0</v>
      </c>
      <c r="F93" s="45">
        <v>0</v>
      </c>
      <c r="G93" s="45">
        <v>0</v>
      </c>
    </row>
    <row r="94" spans="1:7" ht="15" customHeight="1">
      <c r="A94" s="27" t="s">
        <v>4</v>
      </c>
      <c r="B94" s="28" t="s">
        <v>13</v>
      </c>
      <c r="C94" s="25">
        <f aca="true" t="shared" si="18" ref="C94:G95">C96+C98+C100</f>
        <v>410000</v>
      </c>
      <c r="D94" s="25">
        <f t="shared" si="18"/>
        <v>410000</v>
      </c>
      <c r="E94" s="25">
        <f t="shared" si="18"/>
        <v>410000</v>
      </c>
      <c r="F94" s="25">
        <f t="shared" si="18"/>
        <v>410000</v>
      </c>
      <c r="G94" s="25">
        <f t="shared" si="18"/>
        <v>0</v>
      </c>
    </row>
    <row r="95" spans="1:7" ht="15" customHeight="1">
      <c r="A95" s="37"/>
      <c r="B95" s="32" t="s">
        <v>5</v>
      </c>
      <c r="C95" s="24">
        <f t="shared" si="18"/>
        <v>0</v>
      </c>
      <c r="D95" s="24">
        <f t="shared" si="18"/>
        <v>0</v>
      </c>
      <c r="E95" s="24">
        <f t="shared" si="18"/>
        <v>0</v>
      </c>
      <c r="F95" s="24">
        <f t="shared" si="18"/>
        <v>0</v>
      </c>
      <c r="G95" s="24">
        <f t="shared" si="18"/>
        <v>0</v>
      </c>
    </row>
    <row r="96" spans="1:7" ht="15" customHeight="1">
      <c r="A96" s="15">
        <v>3</v>
      </c>
      <c r="B96" s="52" t="s">
        <v>25</v>
      </c>
      <c r="C96" s="36">
        <v>61000</v>
      </c>
      <c r="D96" s="36">
        <v>61000</v>
      </c>
      <c r="E96" s="36">
        <v>61000</v>
      </c>
      <c r="F96" s="36">
        <v>61000</v>
      </c>
      <c r="G96" s="43">
        <v>0</v>
      </c>
    </row>
    <row r="97" spans="1:7" ht="15" customHeight="1">
      <c r="A97" s="18"/>
      <c r="B97" s="32"/>
      <c r="C97" s="45">
        <v>0</v>
      </c>
      <c r="D97" s="45">
        <v>0</v>
      </c>
      <c r="E97" s="84">
        <f>F97+G97</f>
        <v>0</v>
      </c>
      <c r="F97" s="40">
        <v>0</v>
      </c>
      <c r="G97" s="40">
        <v>0</v>
      </c>
    </row>
    <row r="98" spans="1:7" ht="15" customHeight="1">
      <c r="A98" s="66">
        <v>4</v>
      </c>
      <c r="B98" s="70" t="s">
        <v>28</v>
      </c>
      <c r="C98" s="119">
        <v>349000</v>
      </c>
      <c r="D98" s="119">
        <v>349000</v>
      </c>
      <c r="E98" s="119">
        <v>349000</v>
      </c>
      <c r="F98" s="119">
        <v>349000</v>
      </c>
      <c r="G98" s="119">
        <v>0</v>
      </c>
    </row>
    <row r="99" spans="1:7" ht="15" customHeight="1">
      <c r="A99" s="68"/>
      <c r="B99" s="65" t="s">
        <v>29</v>
      </c>
      <c r="C99" s="114">
        <v>0</v>
      </c>
      <c r="D99" s="114">
        <v>0</v>
      </c>
      <c r="E99" s="114">
        <f>F99+G99</f>
        <v>0</v>
      </c>
      <c r="F99" s="114">
        <v>0</v>
      </c>
      <c r="G99" s="114">
        <v>0</v>
      </c>
    </row>
    <row r="100" spans="1:7" ht="15" customHeight="1">
      <c r="A100" s="33">
        <v>5</v>
      </c>
      <c r="B100" s="34" t="s">
        <v>26</v>
      </c>
      <c r="C100" s="36">
        <v>0</v>
      </c>
      <c r="D100" s="36">
        <v>0</v>
      </c>
      <c r="E100" s="36">
        <v>0</v>
      </c>
      <c r="F100" s="36">
        <v>0</v>
      </c>
      <c r="G100" s="43">
        <v>0</v>
      </c>
    </row>
    <row r="101" spans="1:7" ht="15" customHeight="1">
      <c r="A101" s="37"/>
      <c r="B101" s="38" t="s">
        <v>27</v>
      </c>
      <c r="C101" s="45">
        <v>0</v>
      </c>
      <c r="D101" s="45">
        <v>0</v>
      </c>
      <c r="E101" s="45">
        <f>F101+G101</f>
        <v>0</v>
      </c>
      <c r="F101" s="45">
        <v>0</v>
      </c>
      <c r="G101" s="40">
        <v>0</v>
      </c>
    </row>
    <row r="102" spans="1:7" ht="15" customHeight="1">
      <c r="A102" s="130" t="s">
        <v>18</v>
      </c>
      <c r="B102" s="131"/>
      <c r="C102" s="22">
        <f aca="true" t="shared" si="19" ref="C102:F103">C104+C124+C130</f>
        <v>137539119</v>
      </c>
      <c r="D102" s="22">
        <f t="shared" si="19"/>
        <v>144124789</v>
      </c>
      <c r="E102" s="22">
        <f t="shared" si="19"/>
        <v>52031140</v>
      </c>
      <c r="F102" s="22">
        <f t="shared" si="19"/>
        <v>52031140</v>
      </c>
      <c r="G102" s="22">
        <v>0</v>
      </c>
    </row>
    <row r="103" spans="1:7" ht="15" customHeight="1">
      <c r="A103" s="120" t="s">
        <v>5</v>
      </c>
      <c r="B103" s="121"/>
      <c r="C103" s="26">
        <f t="shared" si="19"/>
        <v>77623685.81</v>
      </c>
      <c r="D103" s="24">
        <f t="shared" si="19"/>
        <v>83125685.81</v>
      </c>
      <c r="E103" s="26">
        <f t="shared" si="19"/>
        <v>10958000</v>
      </c>
      <c r="F103" s="24">
        <f t="shared" si="19"/>
        <v>10958000</v>
      </c>
      <c r="G103" s="24">
        <f>G105+G125+G131</f>
        <v>0</v>
      </c>
    </row>
    <row r="104" spans="1:7" ht="15" customHeight="1">
      <c r="A104" s="21" t="s">
        <v>2</v>
      </c>
      <c r="B104" s="61" t="s">
        <v>3</v>
      </c>
      <c r="C104" s="24">
        <f aca="true" t="shared" si="20" ref="C104:G105">C106+C108+C122+C110+C112+C114+C116+C118+C120</f>
        <v>71417249</v>
      </c>
      <c r="D104" s="24">
        <f t="shared" si="20"/>
        <v>71838249</v>
      </c>
      <c r="E104" s="24">
        <f t="shared" si="20"/>
        <v>38100000</v>
      </c>
      <c r="F104" s="24">
        <f t="shared" si="20"/>
        <v>38100000</v>
      </c>
      <c r="G104" s="24">
        <f t="shared" si="20"/>
        <v>0</v>
      </c>
    </row>
    <row r="105" spans="1:7" ht="15.75" customHeight="1">
      <c r="A105" s="18"/>
      <c r="B105" s="62" t="s">
        <v>5</v>
      </c>
      <c r="C105" s="24">
        <f t="shared" si="20"/>
        <v>36302685.81</v>
      </c>
      <c r="D105" s="24">
        <f t="shared" si="20"/>
        <v>36677685.81</v>
      </c>
      <c r="E105" s="24">
        <f t="shared" si="20"/>
        <v>10956000</v>
      </c>
      <c r="F105" s="24">
        <f t="shared" si="20"/>
        <v>10956000</v>
      </c>
      <c r="G105" s="24">
        <f t="shared" si="20"/>
        <v>0</v>
      </c>
    </row>
    <row r="106" spans="1:7" ht="15" customHeight="1">
      <c r="A106" s="122">
        <v>1</v>
      </c>
      <c r="B106" s="124" t="s">
        <v>50</v>
      </c>
      <c r="C106" s="51">
        <v>30990000</v>
      </c>
      <c r="D106" s="51">
        <v>31034000</v>
      </c>
      <c r="E106" s="51">
        <v>2736000</v>
      </c>
      <c r="F106" s="51">
        <v>2736000</v>
      </c>
      <c r="G106" s="89">
        <v>0</v>
      </c>
    </row>
    <row r="107" spans="1:7" ht="15" customHeight="1">
      <c r="A107" s="123"/>
      <c r="B107" s="125"/>
      <c r="C107" s="45">
        <v>25220000</v>
      </c>
      <c r="D107" s="45">
        <v>25218000</v>
      </c>
      <c r="E107" s="45">
        <v>2700000</v>
      </c>
      <c r="F107" s="45">
        <v>2700000</v>
      </c>
      <c r="G107" s="40">
        <v>0</v>
      </c>
    </row>
    <row r="108" spans="1:7" ht="15" customHeight="1">
      <c r="A108" s="132">
        <v>2</v>
      </c>
      <c r="B108" s="151" t="s">
        <v>53</v>
      </c>
      <c r="C108" s="51">
        <v>1216000</v>
      </c>
      <c r="D108" s="51">
        <v>1216000</v>
      </c>
      <c r="E108" s="51">
        <v>831000</v>
      </c>
      <c r="F108" s="51">
        <v>831000</v>
      </c>
      <c r="G108" s="89">
        <v>0</v>
      </c>
    </row>
    <row r="109" spans="1:7" ht="15" customHeight="1">
      <c r="A109" s="123"/>
      <c r="B109" s="129"/>
      <c r="C109" s="45">
        <v>748000</v>
      </c>
      <c r="D109" s="45">
        <v>748000</v>
      </c>
      <c r="E109" s="45">
        <v>800000</v>
      </c>
      <c r="F109" s="45">
        <v>800000</v>
      </c>
      <c r="G109" s="40">
        <v>0</v>
      </c>
    </row>
    <row r="110" spans="1:7" s="108" customFormat="1" ht="15" customHeight="1">
      <c r="A110" s="149">
        <v>3</v>
      </c>
      <c r="B110" s="147" t="s">
        <v>55</v>
      </c>
      <c r="C110" s="106">
        <v>9152218</v>
      </c>
      <c r="D110" s="106">
        <v>9152218</v>
      </c>
      <c r="E110" s="106">
        <v>6140000</v>
      </c>
      <c r="F110" s="106">
        <v>6140000</v>
      </c>
      <c r="G110" s="107">
        <v>0</v>
      </c>
    </row>
    <row r="111" spans="1:7" s="108" customFormat="1" ht="15" customHeight="1">
      <c r="A111" s="150"/>
      <c r="B111" s="148"/>
      <c r="C111" s="109">
        <f>6439799*1.19</f>
        <v>7663360.81</v>
      </c>
      <c r="D111" s="109">
        <f>6439799*1.19</f>
        <v>7663360.81</v>
      </c>
      <c r="E111" s="109">
        <v>6000000</v>
      </c>
      <c r="F111" s="109">
        <v>6000000</v>
      </c>
      <c r="G111" s="110">
        <v>0</v>
      </c>
    </row>
    <row r="112" spans="1:7" ht="15" customHeight="1">
      <c r="A112" s="122">
        <v>4</v>
      </c>
      <c r="B112" s="152" t="s">
        <v>45</v>
      </c>
      <c r="C112" s="36">
        <v>912000</v>
      </c>
      <c r="D112" s="36">
        <v>1289000</v>
      </c>
      <c r="E112" s="36">
        <v>340000</v>
      </c>
      <c r="F112" s="36">
        <v>340000</v>
      </c>
      <c r="G112" s="43">
        <v>0</v>
      </c>
    </row>
    <row r="113" spans="1:7" ht="15" customHeight="1">
      <c r="A113" s="123"/>
      <c r="B113" s="153"/>
      <c r="C113" s="45">
        <v>751000</v>
      </c>
      <c r="D113" s="45">
        <v>1128000</v>
      </c>
      <c r="E113" s="45">
        <v>0</v>
      </c>
      <c r="F113" s="45">
        <v>0</v>
      </c>
      <c r="G113" s="40">
        <v>0</v>
      </c>
    </row>
    <row r="114" spans="1:7" ht="15" customHeight="1">
      <c r="A114" s="122">
        <v>5</v>
      </c>
      <c r="B114" s="124" t="s">
        <v>47</v>
      </c>
      <c r="C114" s="36">
        <v>1622031</v>
      </c>
      <c r="D114" s="36">
        <v>1622031</v>
      </c>
      <c r="E114" s="36">
        <v>830000</v>
      </c>
      <c r="F114" s="36">
        <v>830000</v>
      </c>
      <c r="G114" s="36">
        <v>0</v>
      </c>
    </row>
    <row r="115" spans="1:7" ht="15" customHeight="1">
      <c r="A115" s="123"/>
      <c r="B115" s="125"/>
      <c r="C115" s="45">
        <v>1225144</v>
      </c>
      <c r="D115" s="45">
        <v>1225144</v>
      </c>
      <c r="E115" s="45">
        <v>800000</v>
      </c>
      <c r="F115" s="45">
        <v>800000</v>
      </c>
      <c r="G115" s="45">
        <v>0</v>
      </c>
    </row>
    <row r="116" spans="1:7" ht="15" customHeight="1">
      <c r="A116" s="122">
        <v>6</v>
      </c>
      <c r="B116" s="124" t="s">
        <v>46</v>
      </c>
      <c r="C116" s="36">
        <v>450000</v>
      </c>
      <c r="D116" s="36">
        <v>450000</v>
      </c>
      <c r="E116" s="36">
        <v>274000</v>
      </c>
      <c r="F116" s="36">
        <v>274000</v>
      </c>
      <c r="G116" s="36">
        <v>0</v>
      </c>
    </row>
    <row r="117" spans="1:7" ht="15" customHeight="1">
      <c r="A117" s="123"/>
      <c r="B117" s="125"/>
      <c r="C117" s="47">
        <v>293081</v>
      </c>
      <c r="D117" s="47">
        <v>293081</v>
      </c>
      <c r="E117" s="47">
        <v>270000</v>
      </c>
      <c r="F117" s="47">
        <v>270000</v>
      </c>
      <c r="G117" s="47">
        <v>0</v>
      </c>
    </row>
    <row r="118" spans="1:7" ht="15" customHeight="1">
      <c r="A118" s="122">
        <v>7</v>
      </c>
      <c r="B118" s="90" t="s">
        <v>41</v>
      </c>
      <c r="C118" s="36">
        <v>26545000</v>
      </c>
      <c r="D118" s="36">
        <v>26545000</v>
      </c>
      <c r="E118" s="36">
        <v>26545000</v>
      </c>
      <c r="F118" s="36">
        <v>26545000</v>
      </c>
      <c r="G118" s="43">
        <v>0</v>
      </c>
    </row>
    <row r="119" spans="1:7" ht="15" customHeight="1">
      <c r="A119" s="123"/>
      <c r="B119" s="91"/>
      <c r="C119" s="45">
        <v>0</v>
      </c>
      <c r="D119" s="92">
        <v>0</v>
      </c>
      <c r="E119" s="45">
        <v>0</v>
      </c>
      <c r="F119" s="92">
        <v>0</v>
      </c>
      <c r="G119" s="40">
        <v>0</v>
      </c>
    </row>
    <row r="120" spans="1:7" ht="15" customHeight="1">
      <c r="A120" s="100">
        <v>8</v>
      </c>
      <c r="B120" s="162" t="s">
        <v>60</v>
      </c>
      <c r="C120" s="101">
        <v>342000</v>
      </c>
      <c r="D120" s="101">
        <v>342000</v>
      </c>
      <c r="E120" s="112">
        <v>253000</v>
      </c>
      <c r="F120" s="112">
        <v>253000</v>
      </c>
      <c r="G120" s="118">
        <v>0</v>
      </c>
    </row>
    <row r="121" spans="1:7" ht="15" customHeight="1">
      <c r="A121" s="102"/>
      <c r="B121" s="163"/>
      <c r="C121" s="115">
        <v>259100</v>
      </c>
      <c r="D121" s="115">
        <v>259100</v>
      </c>
      <c r="E121" s="115">
        <v>245000</v>
      </c>
      <c r="F121" s="115">
        <v>245000</v>
      </c>
      <c r="G121" s="116">
        <v>0</v>
      </c>
    </row>
    <row r="122" spans="1:7" ht="15" customHeight="1">
      <c r="A122" s="15">
        <v>9</v>
      </c>
      <c r="B122" s="160" t="s">
        <v>61</v>
      </c>
      <c r="C122" s="35">
        <v>188000</v>
      </c>
      <c r="D122" s="35">
        <v>188000</v>
      </c>
      <c r="E122" s="36">
        <v>151000</v>
      </c>
      <c r="F122" s="36">
        <v>151000</v>
      </c>
      <c r="G122" s="88">
        <v>0</v>
      </c>
    </row>
    <row r="123" spans="1:7" ht="15" customHeight="1">
      <c r="A123" s="18"/>
      <c r="B123" s="161"/>
      <c r="C123" s="45">
        <v>143000</v>
      </c>
      <c r="D123" s="45">
        <v>143000</v>
      </c>
      <c r="E123" s="45">
        <v>141000</v>
      </c>
      <c r="F123" s="45">
        <v>141000</v>
      </c>
      <c r="G123" s="84">
        <v>0</v>
      </c>
    </row>
    <row r="124" spans="1:7" ht="15" customHeight="1">
      <c r="A124" s="27" t="s">
        <v>6</v>
      </c>
      <c r="B124" s="73" t="s">
        <v>7</v>
      </c>
      <c r="C124" s="22">
        <f aca="true" t="shared" si="21" ref="C124:E125">C126+C128</f>
        <v>52192730</v>
      </c>
      <c r="D124" s="63">
        <f>D126+D128</f>
        <v>58357400</v>
      </c>
      <c r="E124" s="22">
        <f t="shared" si="21"/>
        <v>2000</v>
      </c>
      <c r="F124" s="22">
        <f>F126+F128</f>
        <v>2000</v>
      </c>
      <c r="G124" s="22">
        <f>G126+G128</f>
        <v>0</v>
      </c>
    </row>
    <row r="125" spans="1:7" ht="15" customHeight="1">
      <c r="A125" s="18"/>
      <c r="B125" s="62" t="s">
        <v>5</v>
      </c>
      <c r="C125" s="24">
        <f t="shared" si="21"/>
        <v>41321000</v>
      </c>
      <c r="D125" s="58">
        <f>D127+D129</f>
        <v>46448000</v>
      </c>
      <c r="E125" s="24">
        <f t="shared" si="21"/>
        <v>2000</v>
      </c>
      <c r="F125" s="24">
        <f>F127+F129</f>
        <v>2000</v>
      </c>
      <c r="G125" s="24">
        <f>G127+G129</f>
        <v>0</v>
      </c>
    </row>
    <row r="126" spans="1:7" ht="15" customHeight="1">
      <c r="A126" s="15">
        <v>10</v>
      </c>
      <c r="B126" s="124" t="s">
        <v>49</v>
      </c>
      <c r="C126" s="51">
        <v>32750330</v>
      </c>
      <c r="D126" s="36">
        <v>38915000</v>
      </c>
      <c r="E126" s="51">
        <v>1000</v>
      </c>
      <c r="F126" s="36">
        <v>1000</v>
      </c>
      <c r="G126" s="36">
        <v>0</v>
      </c>
    </row>
    <row r="127" spans="1:7" ht="15" customHeight="1">
      <c r="A127" s="18"/>
      <c r="B127" s="125"/>
      <c r="C127" s="45">
        <v>26950000</v>
      </c>
      <c r="D127" s="45">
        <v>32077000</v>
      </c>
      <c r="E127" s="45">
        <v>1000</v>
      </c>
      <c r="F127" s="45">
        <v>1000</v>
      </c>
      <c r="G127" s="45">
        <v>0</v>
      </c>
    </row>
    <row r="128" spans="1:7" ht="15" customHeight="1">
      <c r="A128" s="50">
        <v>11</v>
      </c>
      <c r="B128" s="93" t="s">
        <v>64</v>
      </c>
      <c r="C128" s="85">
        <v>19442400</v>
      </c>
      <c r="D128" s="85">
        <v>19442400</v>
      </c>
      <c r="E128" s="85">
        <v>1000</v>
      </c>
      <c r="F128" s="85">
        <v>1000</v>
      </c>
      <c r="G128" s="88">
        <v>0</v>
      </c>
    </row>
    <row r="129" spans="1:7" ht="15" customHeight="1">
      <c r="A129" s="50"/>
      <c r="B129" s="93"/>
      <c r="C129" s="88">
        <v>14371000</v>
      </c>
      <c r="D129" s="88">
        <v>14371000</v>
      </c>
      <c r="E129" s="88">
        <v>1000</v>
      </c>
      <c r="F129" s="88">
        <v>1000</v>
      </c>
      <c r="G129" s="45">
        <v>0</v>
      </c>
    </row>
    <row r="130" spans="1:7" ht="15" customHeight="1">
      <c r="A130" s="21" t="s">
        <v>4</v>
      </c>
      <c r="B130" s="55" t="s">
        <v>13</v>
      </c>
      <c r="C130" s="31">
        <f aca="true" t="shared" si="22" ref="C130:G131">C132+C134+C136+C138</f>
        <v>13929140</v>
      </c>
      <c r="D130" s="31">
        <f t="shared" si="22"/>
        <v>13929140</v>
      </c>
      <c r="E130" s="31">
        <f t="shared" si="22"/>
        <v>13929140</v>
      </c>
      <c r="F130" s="31">
        <f t="shared" si="22"/>
        <v>13929140</v>
      </c>
      <c r="G130" s="31">
        <v>0</v>
      </c>
    </row>
    <row r="131" spans="1:7" ht="15" customHeight="1">
      <c r="A131" s="18"/>
      <c r="B131" s="32" t="s">
        <v>5</v>
      </c>
      <c r="C131" s="24">
        <f t="shared" si="22"/>
        <v>0</v>
      </c>
      <c r="D131" s="24">
        <f t="shared" si="22"/>
        <v>0</v>
      </c>
      <c r="E131" s="24">
        <f t="shared" si="22"/>
        <v>0</v>
      </c>
      <c r="F131" s="24">
        <f t="shared" si="22"/>
        <v>0</v>
      </c>
      <c r="G131" s="24">
        <f t="shared" si="22"/>
        <v>0</v>
      </c>
    </row>
    <row r="132" spans="1:7" ht="15" customHeight="1">
      <c r="A132" s="15">
        <v>12</v>
      </c>
      <c r="B132" s="52" t="s">
        <v>30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</row>
    <row r="133" spans="1:7" ht="15" customHeight="1">
      <c r="A133" s="18"/>
      <c r="B133" s="32"/>
      <c r="C133" s="45">
        <v>0</v>
      </c>
      <c r="D133" s="45">
        <v>0</v>
      </c>
      <c r="E133" s="45">
        <v>0</v>
      </c>
      <c r="F133" s="45">
        <v>0</v>
      </c>
      <c r="G133" s="45">
        <v>0</v>
      </c>
    </row>
    <row r="134" spans="1:7" ht="15" customHeight="1">
      <c r="A134" s="104">
        <v>13</v>
      </c>
      <c r="B134" s="105" t="s">
        <v>25</v>
      </c>
      <c r="C134" s="101">
        <v>8557980</v>
      </c>
      <c r="D134" s="101">
        <v>8557980</v>
      </c>
      <c r="E134" s="101">
        <v>8557980</v>
      </c>
      <c r="F134" s="101">
        <v>8557980</v>
      </c>
      <c r="G134" s="101">
        <v>0</v>
      </c>
    </row>
    <row r="135" spans="1:7" ht="15" customHeight="1">
      <c r="A135" s="102"/>
      <c r="B135" s="103"/>
      <c r="C135" s="72">
        <v>0</v>
      </c>
      <c r="D135" s="72">
        <v>0</v>
      </c>
      <c r="E135" s="72">
        <f>F135+G135</f>
        <v>0</v>
      </c>
      <c r="F135" s="72">
        <v>0</v>
      </c>
      <c r="G135" s="65">
        <v>0</v>
      </c>
    </row>
    <row r="136" spans="1:7" ht="15" customHeight="1">
      <c r="A136" s="104">
        <v>14</v>
      </c>
      <c r="B136" s="70" t="s">
        <v>28</v>
      </c>
      <c r="C136" s="98">
        <v>5202730</v>
      </c>
      <c r="D136" s="98">
        <v>5202730</v>
      </c>
      <c r="E136" s="98">
        <v>5202730</v>
      </c>
      <c r="F136" s="98">
        <v>5202730</v>
      </c>
      <c r="G136" s="67">
        <v>0</v>
      </c>
    </row>
    <row r="137" spans="1:7" ht="15" customHeight="1">
      <c r="A137" s="102"/>
      <c r="B137" s="65" t="s">
        <v>29</v>
      </c>
      <c r="C137" s="99">
        <v>0</v>
      </c>
      <c r="D137" s="99">
        <v>0</v>
      </c>
      <c r="E137" s="99">
        <v>0</v>
      </c>
      <c r="F137" s="99">
        <v>0</v>
      </c>
      <c r="G137" s="65">
        <v>0</v>
      </c>
    </row>
    <row r="138" spans="1:7" ht="15.75" customHeight="1">
      <c r="A138" s="15">
        <v>15</v>
      </c>
      <c r="B138" s="34" t="s">
        <v>26</v>
      </c>
      <c r="C138" s="36">
        <v>168430</v>
      </c>
      <c r="D138" s="36">
        <v>168430</v>
      </c>
      <c r="E138" s="36">
        <v>168430</v>
      </c>
      <c r="F138" s="36">
        <v>168430</v>
      </c>
      <c r="G138" s="36">
        <v>0</v>
      </c>
    </row>
    <row r="139" spans="1:7" ht="15" customHeight="1">
      <c r="A139" s="18"/>
      <c r="B139" s="38" t="s">
        <v>27</v>
      </c>
      <c r="C139" s="45">
        <v>0</v>
      </c>
      <c r="D139" s="45">
        <v>0</v>
      </c>
      <c r="E139" s="45">
        <f>F139+G139</f>
        <v>0</v>
      </c>
      <c r="F139" s="45">
        <v>0</v>
      </c>
      <c r="G139" s="45">
        <v>0</v>
      </c>
    </row>
    <row r="140" spans="1:7" ht="15" customHeight="1">
      <c r="A140" s="130" t="s">
        <v>37</v>
      </c>
      <c r="B140" s="131"/>
      <c r="C140" s="22">
        <f aca="true" t="shared" si="23" ref="C140:G141">C142</f>
        <v>0</v>
      </c>
      <c r="D140" s="22">
        <f t="shared" si="23"/>
        <v>0</v>
      </c>
      <c r="E140" s="22">
        <f t="shared" si="23"/>
        <v>0</v>
      </c>
      <c r="F140" s="22">
        <f t="shared" si="23"/>
        <v>0</v>
      </c>
      <c r="G140" s="22">
        <f t="shared" si="23"/>
        <v>0</v>
      </c>
    </row>
    <row r="141" spans="1:7" ht="15" customHeight="1">
      <c r="A141" s="120" t="s">
        <v>5</v>
      </c>
      <c r="B141" s="121"/>
      <c r="C141" s="26">
        <f t="shared" si="23"/>
        <v>0</v>
      </c>
      <c r="D141" s="24">
        <f t="shared" si="23"/>
        <v>0</v>
      </c>
      <c r="E141" s="24">
        <f t="shared" si="23"/>
        <v>0</v>
      </c>
      <c r="F141" s="24">
        <f t="shared" si="23"/>
        <v>0</v>
      </c>
      <c r="G141" s="24">
        <f t="shared" si="23"/>
        <v>0</v>
      </c>
    </row>
    <row r="142" spans="1:7" ht="15" customHeight="1">
      <c r="A142" s="164" t="s">
        <v>4</v>
      </c>
      <c r="B142" s="82" t="s">
        <v>13</v>
      </c>
      <c r="C142" s="36">
        <f>C144+C146</f>
        <v>0</v>
      </c>
      <c r="D142" s="36">
        <f aca="true" t="shared" si="24" ref="D142:G143">D144+D146</f>
        <v>0</v>
      </c>
      <c r="E142" s="36">
        <f t="shared" si="24"/>
        <v>0</v>
      </c>
      <c r="F142" s="36">
        <f t="shared" si="24"/>
        <v>0</v>
      </c>
      <c r="G142" s="36">
        <f t="shared" si="24"/>
        <v>0</v>
      </c>
    </row>
    <row r="143" spans="1:7" ht="15" customHeight="1">
      <c r="A143" s="165"/>
      <c r="B143" s="78" t="s">
        <v>5</v>
      </c>
      <c r="C143" s="69">
        <f>C145+C147</f>
        <v>0</v>
      </c>
      <c r="D143" s="69">
        <f t="shared" si="24"/>
        <v>0</v>
      </c>
      <c r="E143" s="69">
        <f t="shared" si="24"/>
        <v>0</v>
      </c>
      <c r="F143" s="69">
        <f t="shared" si="24"/>
        <v>0</v>
      </c>
      <c r="G143" s="69">
        <f t="shared" si="24"/>
        <v>0</v>
      </c>
    </row>
    <row r="144" spans="1:7" ht="15" customHeight="1">
      <c r="A144" s="15">
        <v>1</v>
      </c>
      <c r="B144" s="52" t="s">
        <v>25</v>
      </c>
      <c r="C144" s="51">
        <v>0</v>
      </c>
      <c r="D144" s="36">
        <v>0</v>
      </c>
      <c r="E144" s="36">
        <v>0</v>
      </c>
      <c r="F144" s="36">
        <v>0</v>
      </c>
      <c r="G144" s="36">
        <v>0</v>
      </c>
    </row>
    <row r="145" spans="1:7" ht="15" customHeight="1">
      <c r="A145" s="18"/>
      <c r="B145" s="40"/>
      <c r="C145" s="69"/>
      <c r="D145" s="69"/>
      <c r="E145" s="69"/>
      <c r="F145" s="69"/>
      <c r="G145" s="69"/>
    </row>
    <row r="146" spans="1:7" ht="15" customHeight="1">
      <c r="A146" s="50">
        <v>2</v>
      </c>
      <c r="B146" s="48" t="s">
        <v>52</v>
      </c>
      <c r="C146" s="36"/>
      <c r="D146" s="36">
        <v>0</v>
      </c>
      <c r="E146" s="36">
        <v>0</v>
      </c>
      <c r="F146" s="36">
        <v>0</v>
      </c>
      <c r="G146" s="36">
        <v>0</v>
      </c>
    </row>
    <row r="147" spans="1:7" ht="15" customHeight="1">
      <c r="A147" s="50"/>
      <c r="B147" s="40" t="s">
        <v>29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</row>
    <row r="148" spans="1:7" s="8" customFormat="1" ht="15" customHeight="1">
      <c r="A148" s="130" t="s">
        <v>15</v>
      </c>
      <c r="B148" s="131"/>
      <c r="C148" s="25">
        <f aca="true" t="shared" si="25" ref="C148:G149">C150+C160+C164</f>
        <v>170972193</v>
      </c>
      <c r="D148" s="25">
        <f t="shared" si="25"/>
        <v>239160080</v>
      </c>
      <c r="E148" s="25">
        <f t="shared" si="25"/>
        <v>51506140</v>
      </c>
      <c r="F148" s="25">
        <f t="shared" si="25"/>
        <v>51506140</v>
      </c>
      <c r="G148" s="25">
        <f t="shared" si="25"/>
        <v>0</v>
      </c>
    </row>
    <row r="149" spans="1:7" s="1" customFormat="1" ht="15" customHeight="1">
      <c r="A149" s="120" t="s">
        <v>5</v>
      </c>
      <c r="B149" s="121"/>
      <c r="C149" s="26">
        <f t="shared" si="25"/>
        <v>142466270</v>
      </c>
      <c r="D149" s="26">
        <f t="shared" si="25"/>
        <v>199458926</v>
      </c>
      <c r="E149" s="26">
        <f t="shared" si="25"/>
        <v>44554000</v>
      </c>
      <c r="F149" s="24">
        <f t="shared" si="25"/>
        <v>44554000</v>
      </c>
      <c r="G149" s="24">
        <f t="shared" si="25"/>
        <v>0</v>
      </c>
    </row>
    <row r="150" spans="1:7" s="1" customFormat="1" ht="15" customHeight="1">
      <c r="A150" s="21" t="s">
        <v>2</v>
      </c>
      <c r="B150" s="61" t="s">
        <v>3</v>
      </c>
      <c r="C150" s="63">
        <f aca="true" t="shared" si="26" ref="C150:E151">C152+C154+C156+C158</f>
        <v>161519553</v>
      </c>
      <c r="D150" s="63">
        <f t="shared" si="26"/>
        <v>229707440</v>
      </c>
      <c r="E150" s="22">
        <f t="shared" si="26"/>
        <v>42930000</v>
      </c>
      <c r="F150" s="22">
        <f>F152+F154+F156+F158</f>
        <v>42930000</v>
      </c>
      <c r="G150" s="22">
        <f>G152+G154+G156+G158</f>
        <v>0</v>
      </c>
    </row>
    <row r="151" spans="1:7" s="1" customFormat="1" ht="15" customHeight="1">
      <c r="A151" s="29"/>
      <c r="B151" s="62" t="s">
        <v>5</v>
      </c>
      <c r="C151" s="58">
        <f t="shared" si="26"/>
        <v>140171370</v>
      </c>
      <c r="D151" s="58">
        <f t="shared" si="26"/>
        <v>197164026</v>
      </c>
      <c r="E151" s="24">
        <f t="shared" si="26"/>
        <v>42264000</v>
      </c>
      <c r="F151" s="24">
        <f>F153+F155+F157+F159</f>
        <v>42264000</v>
      </c>
      <c r="G151" s="24">
        <f>G153+G155+G157+G159</f>
        <v>0</v>
      </c>
    </row>
    <row r="152" spans="1:7" s="1" customFormat="1" ht="15" customHeight="1">
      <c r="A152" s="111">
        <v>1</v>
      </c>
      <c r="B152" s="167" t="s">
        <v>48</v>
      </c>
      <c r="C152" s="119">
        <v>19888218</v>
      </c>
      <c r="D152" s="119">
        <v>19888218</v>
      </c>
      <c r="E152" s="112">
        <f>12222000-2948000</f>
        <v>9274000</v>
      </c>
      <c r="F152" s="112">
        <f>12222000-2948000</f>
        <v>9274000</v>
      </c>
      <c r="G152" s="101">
        <v>0</v>
      </c>
    </row>
    <row r="153" spans="1:7" s="1" customFormat="1" ht="15" customHeight="1">
      <c r="A153" s="113"/>
      <c r="B153" s="168"/>
      <c r="C153" s="115">
        <v>17753201</v>
      </c>
      <c r="D153" s="115">
        <v>17753201</v>
      </c>
      <c r="E153" s="115">
        <f>12122000-2948000</f>
        <v>9174000</v>
      </c>
      <c r="F153" s="115">
        <f>12122000-2948000</f>
        <v>9174000</v>
      </c>
      <c r="G153" s="116">
        <v>0</v>
      </c>
    </row>
    <row r="154" spans="1:7" s="1" customFormat="1" ht="15" customHeight="1">
      <c r="A154" s="15">
        <v>2</v>
      </c>
      <c r="B154" s="158" t="s">
        <v>33</v>
      </c>
      <c r="C154" s="36">
        <v>128404545</v>
      </c>
      <c r="D154" s="59">
        <v>196592432</v>
      </c>
      <c r="E154" s="36">
        <v>27500000</v>
      </c>
      <c r="F154" s="36">
        <v>27500000</v>
      </c>
      <c r="G154" s="35">
        <v>0</v>
      </c>
    </row>
    <row r="155" spans="1:7" s="1" customFormat="1" ht="15" customHeight="1">
      <c r="A155" s="18"/>
      <c r="B155" s="159"/>
      <c r="C155" s="45">
        <v>110953574</v>
      </c>
      <c r="D155" s="39">
        <v>167946230</v>
      </c>
      <c r="E155" s="45">
        <v>27000000</v>
      </c>
      <c r="F155" s="45">
        <v>27000000</v>
      </c>
      <c r="G155" s="84">
        <v>0</v>
      </c>
    </row>
    <row r="156" spans="1:7" s="1" customFormat="1" ht="12.75" customHeight="1">
      <c r="A156" s="104">
        <v>3</v>
      </c>
      <c r="B156" s="167" t="s">
        <v>40</v>
      </c>
      <c r="C156" s="101">
        <v>11158800</v>
      </c>
      <c r="D156" s="101">
        <v>11158800</v>
      </c>
      <c r="E156" s="117">
        <v>6070000</v>
      </c>
      <c r="F156" s="117">
        <v>6070000</v>
      </c>
      <c r="G156" s="101">
        <v>0</v>
      </c>
    </row>
    <row r="157" spans="1:7" s="1" customFormat="1" ht="15" customHeight="1">
      <c r="A157" s="102"/>
      <c r="B157" s="168"/>
      <c r="C157" s="116">
        <v>9824595</v>
      </c>
      <c r="D157" s="116">
        <v>9824595</v>
      </c>
      <c r="E157" s="116">
        <v>6010000</v>
      </c>
      <c r="F157" s="116">
        <v>6010000</v>
      </c>
      <c r="G157" s="116">
        <v>0</v>
      </c>
    </row>
    <row r="158" spans="1:7" s="1" customFormat="1" ht="15" customHeight="1">
      <c r="A158" s="111">
        <v>4</v>
      </c>
      <c r="B158" s="167" t="s">
        <v>44</v>
      </c>
      <c r="C158" s="112">
        <v>2067990</v>
      </c>
      <c r="D158" s="112">
        <v>2067990</v>
      </c>
      <c r="E158" s="112">
        <v>86000</v>
      </c>
      <c r="F158" s="112">
        <v>86000</v>
      </c>
      <c r="G158" s="101">
        <v>0</v>
      </c>
    </row>
    <row r="159" spans="1:7" s="1" customFormat="1" ht="15" customHeight="1">
      <c r="A159" s="113"/>
      <c r="B159" s="168"/>
      <c r="C159" s="114">
        <v>1640000</v>
      </c>
      <c r="D159" s="115">
        <v>1640000</v>
      </c>
      <c r="E159" s="115">
        <v>80000</v>
      </c>
      <c r="F159" s="115">
        <v>80000</v>
      </c>
      <c r="G159" s="116">
        <v>0</v>
      </c>
    </row>
    <row r="160" spans="1:7" ht="15" customHeight="1">
      <c r="A160" s="57" t="s">
        <v>6</v>
      </c>
      <c r="B160" s="73" t="s">
        <v>7</v>
      </c>
      <c r="C160" s="22">
        <f aca="true" t="shared" si="27" ref="C160:E161">C162</f>
        <v>3171360</v>
      </c>
      <c r="D160" s="63">
        <f>D162</f>
        <v>3171360</v>
      </c>
      <c r="E160" s="22">
        <f t="shared" si="27"/>
        <v>2294860</v>
      </c>
      <c r="F160" s="22">
        <f>F162</f>
        <v>2294860</v>
      </c>
      <c r="G160" s="22">
        <f>G162</f>
        <v>0</v>
      </c>
    </row>
    <row r="161" spans="1:7" ht="15" customHeight="1">
      <c r="A161" s="56"/>
      <c r="B161" s="62" t="s">
        <v>5</v>
      </c>
      <c r="C161" s="24">
        <f t="shared" si="27"/>
        <v>2294900</v>
      </c>
      <c r="D161" s="58">
        <f>D163</f>
        <v>2294900</v>
      </c>
      <c r="E161" s="24">
        <f t="shared" si="27"/>
        <v>2290000</v>
      </c>
      <c r="F161" s="24">
        <f>F163</f>
        <v>2290000</v>
      </c>
      <c r="G161" s="24">
        <f>G163</f>
        <v>0</v>
      </c>
    </row>
    <row r="162" spans="1:8" ht="15" customHeight="1">
      <c r="A162" s="15">
        <v>5</v>
      </c>
      <c r="B162" s="126" t="s">
        <v>38</v>
      </c>
      <c r="C162" s="85">
        <v>3171360</v>
      </c>
      <c r="D162" s="35">
        <v>3171360</v>
      </c>
      <c r="E162" s="42">
        <v>2294860</v>
      </c>
      <c r="F162" s="36">
        <v>2294860</v>
      </c>
      <c r="G162" s="35">
        <v>0</v>
      </c>
      <c r="H162" s="1"/>
    </row>
    <row r="163" spans="1:7" ht="15" customHeight="1">
      <c r="A163" s="18"/>
      <c r="B163" s="127"/>
      <c r="C163" s="84">
        <v>2294900</v>
      </c>
      <c r="D163" s="84">
        <v>2294900</v>
      </c>
      <c r="E163" s="39">
        <v>2290000</v>
      </c>
      <c r="F163" s="45">
        <v>2290000</v>
      </c>
      <c r="G163" s="84">
        <v>0</v>
      </c>
    </row>
    <row r="164" spans="1:12" ht="15" customHeight="1">
      <c r="A164" s="21" t="s">
        <v>4</v>
      </c>
      <c r="B164" s="16" t="s">
        <v>13</v>
      </c>
      <c r="C164" s="31">
        <f aca="true" t="shared" si="28" ref="C164:G165">C166+C168+C170</f>
        <v>6281280</v>
      </c>
      <c r="D164" s="31">
        <f t="shared" si="28"/>
        <v>6281280</v>
      </c>
      <c r="E164" s="31">
        <f t="shared" si="28"/>
        <v>6281280</v>
      </c>
      <c r="F164" s="31">
        <f t="shared" si="28"/>
        <v>6281280</v>
      </c>
      <c r="G164" s="22">
        <f t="shared" si="28"/>
        <v>0</v>
      </c>
      <c r="J164" s="1"/>
      <c r="L164" s="1"/>
    </row>
    <row r="165" spans="1:7" ht="15" customHeight="1">
      <c r="A165" s="18"/>
      <c r="B165" s="19" t="s">
        <v>5</v>
      </c>
      <c r="C165" s="58">
        <f t="shared" si="28"/>
        <v>0</v>
      </c>
      <c r="D165" s="58">
        <f t="shared" si="28"/>
        <v>0</v>
      </c>
      <c r="E165" s="58">
        <f t="shared" si="28"/>
        <v>0</v>
      </c>
      <c r="F165" s="58">
        <f t="shared" si="28"/>
        <v>0</v>
      </c>
      <c r="G165" s="24">
        <f t="shared" si="28"/>
        <v>0</v>
      </c>
    </row>
    <row r="166" spans="1:13" ht="15" customHeight="1">
      <c r="A166" s="100">
        <v>6</v>
      </c>
      <c r="B166" s="74" t="s">
        <v>25</v>
      </c>
      <c r="C166" s="101">
        <v>300000</v>
      </c>
      <c r="D166" s="101">
        <v>300000</v>
      </c>
      <c r="E166" s="101">
        <v>300000</v>
      </c>
      <c r="F166" s="101">
        <v>300000</v>
      </c>
      <c r="G166" s="67">
        <v>0</v>
      </c>
      <c r="M166" s="1"/>
    </row>
    <row r="167" spans="1:13" ht="15" customHeight="1">
      <c r="A167" s="102"/>
      <c r="B167" s="103"/>
      <c r="C167" s="72">
        <v>0</v>
      </c>
      <c r="D167" s="72">
        <v>0</v>
      </c>
      <c r="E167" s="72">
        <f>F167+G167</f>
        <v>0</v>
      </c>
      <c r="F167" s="72">
        <v>0</v>
      </c>
      <c r="G167" s="65">
        <v>0</v>
      </c>
      <c r="M167" s="1"/>
    </row>
    <row r="168" spans="1:7" ht="15" customHeight="1">
      <c r="A168" s="66">
        <v>7</v>
      </c>
      <c r="B168" s="70" t="s">
        <v>28</v>
      </c>
      <c r="C168" s="71">
        <v>3688430</v>
      </c>
      <c r="D168" s="71">
        <v>3688430</v>
      </c>
      <c r="E168" s="71">
        <v>3688430</v>
      </c>
      <c r="F168" s="71">
        <v>3688430</v>
      </c>
      <c r="G168" s="67">
        <v>0</v>
      </c>
    </row>
    <row r="169" spans="1:7" ht="15" customHeight="1">
      <c r="A169" s="68"/>
      <c r="B169" s="65" t="s">
        <v>29</v>
      </c>
      <c r="C169" s="72">
        <v>0</v>
      </c>
      <c r="D169" s="72">
        <v>0</v>
      </c>
      <c r="E169" s="72">
        <v>0</v>
      </c>
      <c r="F169" s="72">
        <v>0</v>
      </c>
      <c r="G169" s="65">
        <v>0</v>
      </c>
    </row>
    <row r="170" spans="1:7" ht="15" customHeight="1">
      <c r="A170" s="66">
        <v>8</v>
      </c>
      <c r="B170" s="74" t="s">
        <v>26</v>
      </c>
      <c r="C170" s="112">
        <v>2292850</v>
      </c>
      <c r="D170" s="112">
        <v>2292850</v>
      </c>
      <c r="E170" s="112">
        <v>2292850</v>
      </c>
      <c r="F170" s="112">
        <v>2292850</v>
      </c>
      <c r="G170" s="67">
        <v>0</v>
      </c>
    </row>
    <row r="171" spans="1:7" ht="15" customHeight="1">
      <c r="A171" s="68"/>
      <c r="B171" s="103" t="s">
        <v>27</v>
      </c>
      <c r="C171" s="115">
        <v>0</v>
      </c>
      <c r="D171" s="115">
        <v>0</v>
      </c>
      <c r="E171" s="115">
        <v>0</v>
      </c>
      <c r="F171" s="115">
        <v>0</v>
      </c>
      <c r="G171" s="65">
        <v>0</v>
      </c>
    </row>
    <row r="172" spans="1:7" ht="15" customHeight="1">
      <c r="A172" s="12"/>
      <c r="B172" s="6"/>
      <c r="C172" s="13"/>
      <c r="D172" s="13"/>
      <c r="E172" s="13"/>
      <c r="F172" s="13"/>
      <c r="G172" s="6"/>
    </row>
    <row r="173" spans="2:8" ht="15" customHeight="1">
      <c r="B173" s="80" t="s">
        <v>8</v>
      </c>
      <c r="C173" s="9" t="s">
        <v>21</v>
      </c>
      <c r="D173" s="9"/>
      <c r="E173" s="11" t="s">
        <v>23</v>
      </c>
      <c r="F173" s="166" t="s">
        <v>36</v>
      </c>
      <c r="G173" s="166"/>
      <c r="H173" s="166"/>
    </row>
    <row r="174" spans="2:7" ht="16.5" customHeight="1">
      <c r="B174" s="11" t="s">
        <v>9</v>
      </c>
      <c r="C174" s="9" t="s">
        <v>22</v>
      </c>
      <c r="D174" s="9"/>
      <c r="E174" s="83" t="s">
        <v>35</v>
      </c>
      <c r="F174" s="156" t="s">
        <v>43</v>
      </c>
      <c r="G174" s="157"/>
    </row>
    <row r="175" spans="2:6" ht="15" customHeight="1">
      <c r="B175" s="11" t="s">
        <v>34</v>
      </c>
      <c r="C175" s="9"/>
      <c r="D175" s="9"/>
      <c r="E175" s="9"/>
      <c r="F175" s="9"/>
    </row>
    <row r="179" ht="14.25">
      <c r="B179" s="10"/>
    </row>
    <row r="182" ht="14.25">
      <c r="B182" s="10"/>
    </row>
    <row r="183" spans="2:6" ht="14.25">
      <c r="B183" s="6"/>
      <c r="C183" s="6"/>
      <c r="D183" s="6"/>
      <c r="E183" s="6"/>
      <c r="F183" s="6"/>
    </row>
    <row r="184" spans="2:6" ht="14.25">
      <c r="B184" s="6"/>
      <c r="C184" s="6"/>
      <c r="D184" s="6"/>
      <c r="E184" s="6"/>
      <c r="F184" s="6"/>
    </row>
    <row r="185" spans="2:6" ht="14.25" customHeight="1">
      <c r="B185" s="6"/>
      <c r="C185" s="6"/>
      <c r="D185" s="6"/>
      <c r="E185" s="6"/>
      <c r="F185" s="6"/>
    </row>
    <row r="186" spans="2:6" ht="14.25">
      <c r="B186" s="6"/>
      <c r="C186" s="6"/>
      <c r="D186" s="155"/>
      <c r="E186" s="155"/>
      <c r="F186" s="155"/>
    </row>
    <row r="187" spans="2:6" ht="14.25" customHeight="1">
      <c r="B187" s="6"/>
      <c r="C187" s="6"/>
      <c r="D187" s="6"/>
      <c r="E187" s="6"/>
      <c r="F187" s="6"/>
    </row>
    <row r="188" spans="2:6" ht="14.25">
      <c r="B188" s="6"/>
      <c r="C188" s="6"/>
      <c r="D188" s="155"/>
      <c r="E188" s="155"/>
      <c r="F188" s="6"/>
    </row>
    <row r="189" spans="2:6" ht="14.25">
      <c r="B189" s="6"/>
      <c r="C189" s="6"/>
      <c r="D189" s="6"/>
      <c r="E189" s="6"/>
      <c r="F189" s="6"/>
    </row>
    <row r="190" spans="2:6" ht="14.25">
      <c r="B190" s="6"/>
      <c r="C190" s="6"/>
      <c r="D190" s="154"/>
      <c r="E190" s="154"/>
      <c r="F190" s="6"/>
    </row>
    <row r="191" spans="2:6" ht="14.25">
      <c r="B191" s="6"/>
      <c r="C191" s="6"/>
      <c r="D191" s="6"/>
      <c r="E191" s="6"/>
      <c r="F191" s="6"/>
    </row>
    <row r="192" spans="2:6" ht="15">
      <c r="B192" s="169" t="s">
        <v>66</v>
      </c>
      <c r="C192" s="6"/>
      <c r="D192" s="154"/>
      <c r="E192" s="154"/>
      <c r="F192" s="6"/>
    </row>
    <row r="193" spans="2:6" ht="15">
      <c r="B193" s="169"/>
      <c r="C193" s="6"/>
      <c r="D193" s="6"/>
      <c r="E193" s="6"/>
      <c r="F193" s="6"/>
    </row>
    <row r="194" spans="2:6" ht="15">
      <c r="B194" s="169" t="s">
        <v>67</v>
      </c>
      <c r="C194" s="6"/>
      <c r="D194" s="154"/>
      <c r="E194" s="154"/>
      <c r="F194" s="6"/>
    </row>
    <row r="195" spans="2:6" ht="15">
      <c r="B195" s="169"/>
      <c r="C195" s="6"/>
      <c r="D195" s="6"/>
      <c r="E195" s="6"/>
      <c r="F195" s="6"/>
    </row>
    <row r="196" spans="2:6" ht="14.25">
      <c r="B196" s="6"/>
      <c r="C196" s="6"/>
      <c r="D196" s="154"/>
      <c r="E196" s="154"/>
      <c r="F196" s="6"/>
    </row>
    <row r="197" spans="2:6" ht="14.25">
      <c r="B197" s="6"/>
      <c r="C197" s="6"/>
      <c r="D197" s="6"/>
      <c r="E197" s="6"/>
      <c r="F197" s="6"/>
    </row>
    <row r="198" spans="2:6" ht="14.25">
      <c r="B198" s="6"/>
      <c r="C198" s="6"/>
      <c r="D198" s="6"/>
      <c r="E198" s="6"/>
      <c r="F198" s="6"/>
    </row>
    <row r="199" spans="2:6" ht="14.25">
      <c r="B199" s="6"/>
      <c r="C199" s="6"/>
      <c r="D199" s="6"/>
      <c r="E199" s="6"/>
      <c r="F199" s="6"/>
    </row>
  </sheetData>
  <sheetProtection/>
  <mergeCells count="63">
    <mergeCell ref="F173:H173"/>
    <mergeCell ref="B156:B157"/>
    <mergeCell ref="B162:B163"/>
    <mergeCell ref="B158:B159"/>
    <mergeCell ref="A149:B149"/>
    <mergeCell ref="B152:B153"/>
    <mergeCell ref="A148:B148"/>
    <mergeCell ref="A141:B141"/>
    <mergeCell ref="B116:B117"/>
    <mergeCell ref="B122:B123"/>
    <mergeCell ref="B120:B121"/>
    <mergeCell ref="A142:A143"/>
    <mergeCell ref="B126:B127"/>
    <mergeCell ref="D194:E194"/>
    <mergeCell ref="A118:A119"/>
    <mergeCell ref="D196:E196"/>
    <mergeCell ref="D186:F186"/>
    <mergeCell ref="D188:E188"/>
    <mergeCell ref="D190:E190"/>
    <mergeCell ref="D192:E192"/>
    <mergeCell ref="F174:G174"/>
    <mergeCell ref="A140:B140"/>
    <mergeCell ref="B154:B155"/>
    <mergeCell ref="A2:G2"/>
    <mergeCell ref="F4:G4"/>
    <mergeCell ref="G5:G6"/>
    <mergeCell ref="F5:F6"/>
    <mergeCell ref="B110:B111"/>
    <mergeCell ref="A116:A117"/>
    <mergeCell ref="A110:A111"/>
    <mergeCell ref="B108:B109"/>
    <mergeCell ref="B112:B113"/>
    <mergeCell ref="A112:A113"/>
    <mergeCell ref="A85:B85"/>
    <mergeCell ref="A31:B31"/>
    <mergeCell ref="A37:B37"/>
    <mergeCell ref="A36:B36"/>
    <mergeCell ref="A1:E1"/>
    <mergeCell ref="A4:A6"/>
    <mergeCell ref="B4:B6"/>
    <mergeCell ref="C4:C6"/>
    <mergeCell ref="D4:D6"/>
    <mergeCell ref="A16:B16"/>
    <mergeCell ref="B46:B47"/>
    <mergeCell ref="A62:B62"/>
    <mergeCell ref="A57:B57"/>
    <mergeCell ref="A102:B102"/>
    <mergeCell ref="E4:E6"/>
    <mergeCell ref="A30:B30"/>
    <mergeCell ref="A17:B17"/>
    <mergeCell ref="B92:B93"/>
    <mergeCell ref="A63:B63"/>
    <mergeCell ref="A84:B84"/>
    <mergeCell ref="A103:B103"/>
    <mergeCell ref="A114:A115"/>
    <mergeCell ref="B106:B107"/>
    <mergeCell ref="B114:B115"/>
    <mergeCell ref="B40:B41"/>
    <mergeCell ref="B78:B79"/>
    <mergeCell ref="A56:B56"/>
    <mergeCell ref="A108:A109"/>
    <mergeCell ref="A106:A107"/>
    <mergeCell ref="B42:B43"/>
  </mergeCells>
  <printOptions/>
  <pageMargins left="0.2362204724409449" right="0.2362204724409449" top="0.6692913385826772" bottom="0.6299212598425197" header="0.31496062992125984" footer="0.31496062992125984"/>
  <pageSetup fitToHeight="0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2024-03-12T07:28:18Z</cp:lastPrinted>
  <dcterms:created xsi:type="dcterms:W3CDTF">1998-10-27T12:30:16Z</dcterms:created>
  <dcterms:modified xsi:type="dcterms:W3CDTF">2024-03-15T07:55:36Z</dcterms:modified>
  <cp:category/>
  <cp:version/>
  <cp:contentType/>
  <cp:contentStatus/>
</cp:coreProperties>
</file>