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14.03.2024\hcl 14 martie\hcl 67\Anexe 1-9\"/>
    </mc:Choice>
  </mc:AlternateContent>
  <xr:revisionPtr revIDLastSave="0" documentId="13_ncr:1_{223A1C38-C98E-4AD5-958C-2ED199F0BD2B}" xr6:coauthVersionLast="47" xr6:coauthVersionMax="47" xr10:uidLastSave="{00000000-0000-0000-0000-000000000000}"/>
  <bookViews>
    <workbookView xWindow="-120" yWindow="-120" windowWidth="29040" windowHeight="15840" xr2:uid="{FB037DC9-B0E2-4968-AEC7-4FE0D184655C}"/>
  </bookViews>
  <sheets>
    <sheet name="Sheet1" sheetId="1" r:id="rId1"/>
  </sheets>
  <definedNames>
    <definedName name="_xlnm._FilterDatabase" localSheetId="0" hidden="1">Sheet1!$A$5:$K$5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19" i="1" l="1"/>
  <c r="J920" i="1"/>
  <c r="J921" i="1"/>
  <c r="J922" i="1"/>
  <c r="J923" i="1"/>
  <c r="J924" i="1"/>
  <c r="I920" i="1"/>
  <c r="I921" i="1"/>
  <c r="I922" i="1"/>
  <c r="I923" i="1"/>
  <c r="I924" i="1"/>
  <c r="I919" i="1"/>
  <c r="I998" i="1"/>
  <c r="I1143" i="1" s="1"/>
  <c r="I163" i="1"/>
  <c r="I164" i="1"/>
  <c r="I165" i="1"/>
  <c r="I166" i="1"/>
  <c r="I162" i="1"/>
  <c r="I390" i="1"/>
  <c r="I391" i="1"/>
  <c r="I392" i="1"/>
  <c r="J447" i="1"/>
  <c r="J448" i="1"/>
  <c r="J449" i="1"/>
  <c r="J451" i="1"/>
  <c r="I446" i="1"/>
  <c r="I447" i="1"/>
  <c r="I448" i="1"/>
  <c r="I449" i="1"/>
  <c r="I445" i="1"/>
  <c r="G443" i="1"/>
  <c r="I443" i="1" s="1"/>
  <c r="G442" i="1"/>
  <c r="I442" i="1" s="1"/>
  <c r="J438" i="1"/>
  <c r="J436" i="1" s="1"/>
  <c r="H436" i="1"/>
  <c r="G917" i="1"/>
  <c r="I917" i="1" s="1"/>
  <c r="G916" i="1"/>
  <c r="I916" i="1" s="1"/>
  <c r="I1140" i="1"/>
  <c r="I1141" i="1"/>
  <c r="I1142" i="1"/>
  <c r="G1136" i="1"/>
  <c r="I1136" i="1" s="1"/>
  <c r="G1135" i="1"/>
  <c r="I1135" i="1" s="1"/>
  <c r="G386" i="1"/>
  <c r="I386" i="1" s="1"/>
  <c r="G385" i="1"/>
  <c r="I385" i="1" s="1"/>
  <c r="J381" i="1"/>
  <c r="J379" i="1" s="1"/>
  <c r="H379" i="1"/>
  <c r="J1098" i="1"/>
  <c r="G1128" i="1"/>
  <c r="I1128" i="1" s="1"/>
  <c r="G1127" i="1"/>
  <c r="I1127" i="1" s="1"/>
  <c r="J1123" i="1"/>
  <c r="J1121" i="1" s="1"/>
  <c r="G1120" i="1"/>
  <c r="I1120" i="1" s="1"/>
  <c r="G1119" i="1"/>
  <c r="I1119" i="1" s="1"/>
  <c r="J1115" i="1"/>
  <c r="J1113" i="1" s="1"/>
  <c r="J236" i="1"/>
  <c r="J261" i="1"/>
  <c r="I237" i="1"/>
  <c r="I389" i="1" s="1"/>
  <c r="G1104" i="1"/>
  <c r="I1104" i="1" s="1"/>
  <c r="G1103" i="1"/>
  <c r="I1103" i="1" s="1"/>
  <c r="J1091" i="1"/>
  <c r="G1095" i="1"/>
  <c r="I1095" i="1" s="1"/>
  <c r="G1096" i="1"/>
  <c r="I1096" i="1" s="1"/>
  <c r="J1106" i="1"/>
  <c r="J1105" i="1" s="1"/>
  <c r="G1112" i="1"/>
  <c r="I1112" i="1" s="1"/>
  <c r="G1111" i="1"/>
  <c r="I1111" i="1" s="1"/>
  <c r="I1018" i="1"/>
  <c r="I260" i="1"/>
  <c r="I388" i="1" s="1"/>
  <c r="I268" i="1"/>
  <c r="J228" i="1"/>
  <c r="J220" i="1"/>
  <c r="H1294" i="1"/>
  <c r="J1294" i="1"/>
  <c r="I1295" i="1"/>
  <c r="I1296" i="1"/>
  <c r="I1297" i="1"/>
  <c r="I1298" i="1"/>
  <c r="I1294" i="1"/>
  <c r="J375" i="1"/>
  <c r="J376" i="1"/>
  <c r="J374" i="1"/>
  <c r="I212" i="1"/>
  <c r="I213" i="1"/>
  <c r="I214" i="1"/>
  <c r="I215" i="1"/>
  <c r="I211" i="1"/>
  <c r="J99" i="1"/>
  <c r="G378" i="1"/>
  <c r="I378" i="1" s="1"/>
  <c r="G377" i="1"/>
  <c r="I377" i="1" s="1"/>
  <c r="J373" i="1"/>
  <c r="H371" i="1"/>
  <c r="J1218" i="1"/>
  <c r="J1223" i="1"/>
  <c r="J1224" i="1"/>
  <c r="I1219" i="1"/>
  <c r="I1220" i="1"/>
  <c r="I1221" i="1"/>
  <c r="I1222" i="1"/>
  <c r="I1218" i="1"/>
  <c r="J1211" i="1"/>
  <c r="J1219" i="1" s="1"/>
  <c r="G1216" i="1"/>
  <c r="I1216" i="1" s="1"/>
  <c r="G1215" i="1"/>
  <c r="I1215" i="1" s="1"/>
  <c r="H1209" i="1"/>
  <c r="I436" i="1" l="1"/>
  <c r="I1139" i="1"/>
  <c r="J916" i="1"/>
  <c r="J910" i="1" s="1"/>
  <c r="I910" i="1"/>
  <c r="J1135" i="1"/>
  <c r="J1129" i="1" s="1"/>
  <c r="I1129" i="1"/>
  <c r="I379" i="1"/>
  <c r="I1113" i="1"/>
  <c r="J1097" i="1"/>
  <c r="I1121" i="1"/>
  <c r="I1097" i="1"/>
  <c r="I1105" i="1"/>
  <c r="J371" i="1"/>
  <c r="I371" i="1"/>
  <c r="I1209" i="1"/>
  <c r="J1209" i="1"/>
  <c r="J955" i="1"/>
  <c r="G370" i="1"/>
  <c r="I370" i="1" s="1"/>
  <c r="G369" i="1"/>
  <c r="I369" i="1" s="1"/>
  <c r="J365" i="1"/>
  <c r="J363" i="1" s="1"/>
  <c r="H363" i="1"/>
  <c r="G909" i="1"/>
  <c r="I909" i="1" s="1"/>
  <c r="G908" i="1"/>
  <c r="I908" i="1" s="1"/>
  <c r="G901" i="1"/>
  <c r="I901" i="1" s="1"/>
  <c r="G900" i="1"/>
  <c r="I900" i="1" s="1"/>
  <c r="G893" i="1"/>
  <c r="I893" i="1" s="1"/>
  <c r="G892" i="1"/>
  <c r="I892" i="1" s="1"/>
  <c r="J887" i="1"/>
  <c r="J886" i="1" s="1"/>
  <c r="G160" i="1"/>
  <c r="I160" i="1" s="1"/>
  <c r="G159" i="1"/>
  <c r="I159" i="1" s="1"/>
  <c r="G152" i="1"/>
  <c r="I152" i="1" s="1"/>
  <c r="G151" i="1"/>
  <c r="I151" i="1" s="1"/>
  <c r="G144" i="1"/>
  <c r="I144" i="1" s="1"/>
  <c r="G143" i="1"/>
  <c r="I143" i="1" s="1"/>
  <c r="G885" i="1"/>
  <c r="I885" i="1" s="1"/>
  <c r="H1184" i="1"/>
  <c r="J1184" i="1"/>
  <c r="J1185" i="1"/>
  <c r="J1186" i="1"/>
  <c r="J1188" i="1"/>
  <c r="J1190" i="1"/>
  <c r="I1185" i="1"/>
  <c r="I1186" i="1"/>
  <c r="I1187" i="1"/>
  <c r="I1188" i="1"/>
  <c r="I1184" i="1"/>
  <c r="J1089" i="1"/>
  <c r="G1088" i="1"/>
  <c r="I1088" i="1" s="1"/>
  <c r="G1087" i="1"/>
  <c r="I1087" i="1" s="1"/>
  <c r="J1082" i="1"/>
  <c r="J1081" i="1" s="1"/>
  <c r="G362" i="1"/>
  <c r="I362" i="1" s="1"/>
  <c r="G361" i="1"/>
  <c r="I361" i="1" s="1"/>
  <c r="J356" i="1"/>
  <c r="J355" i="1" s="1"/>
  <c r="I363" i="1" l="1"/>
  <c r="I886" i="1"/>
  <c r="I902" i="1"/>
  <c r="J908" i="1"/>
  <c r="J902" i="1" s="1"/>
  <c r="I894" i="1"/>
  <c r="J900" i="1"/>
  <c r="J894" i="1" s="1"/>
  <c r="J159" i="1"/>
  <c r="J153" i="1" s="1"/>
  <c r="I153" i="1"/>
  <c r="I145" i="1"/>
  <c r="J151" i="1"/>
  <c r="J145" i="1" s="1"/>
  <c r="I137" i="1"/>
  <c r="J143" i="1"/>
  <c r="J137" i="1" s="1"/>
  <c r="I1089" i="1"/>
  <c r="I355" i="1"/>
  <c r="I1081" i="1"/>
  <c r="G354" i="1" l="1"/>
  <c r="I354" i="1" s="1"/>
  <c r="G353" i="1"/>
  <c r="I353" i="1" s="1"/>
  <c r="G209" i="1"/>
  <c r="I209" i="1" s="1"/>
  <c r="J209" i="1" s="1"/>
  <c r="G208" i="1"/>
  <c r="I208" i="1" s="1"/>
  <c r="J207" i="1"/>
  <c r="J206" i="1"/>
  <c r="J205" i="1"/>
  <c r="J204" i="1"/>
  <c r="J203" i="1"/>
  <c r="H202" i="1"/>
  <c r="G201" i="1"/>
  <c r="I201" i="1" s="1"/>
  <c r="J201" i="1" s="1"/>
  <c r="G200" i="1"/>
  <c r="I200" i="1" s="1"/>
  <c r="J199" i="1"/>
  <c r="J198" i="1"/>
  <c r="J197" i="1"/>
  <c r="J196" i="1"/>
  <c r="J195" i="1"/>
  <c r="H194" i="1"/>
  <c r="G193" i="1"/>
  <c r="I193" i="1" s="1"/>
  <c r="J193" i="1" s="1"/>
  <c r="G192" i="1"/>
  <c r="I192" i="1" s="1"/>
  <c r="J191" i="1"/>
  <c r="J190" i="1"/>
  <c r="J189" i="1"/>
  <c r="J188" i="1"/>
  <c r="J187" i="1"/>
  <c r="H186" i="1"/>
  <c r="G185" i="1"/>
  <c r="I185" i="1" s="1"/>
  <c r="J185" i="1" s="1"/>
  <c r="G184" i="1"/>
  <c r="I184" i="1" s="1"/>
  <c r="J183" i="1"/>
  <c r="J182" i="1"/>
  <c r="J181" i="1"/>
  <c r="J180" i="1"/>
  <c r="J179" i="1"/>
  <c r="H178" i="1"/>
  <c r="G177" i="1"/>
  <c r="I177" i="1" s="1"/>
  <c r="G176" i="1"/>
  <c r="I176" i="1" s="1"/>
  <c r="J175" i="1"/>
  <c r="J174" i="1"/>
  <c r="J173" i="1"/>
  <c r="J172" i="1"/>
  <c r="J171" i="1"/>
  <c r="H170" i="1"/>
  <c r="G435" i="1"/>
  <c r="I435" i="1" s="1"/>
  <c r="G434" i="1"/>
  <c r="I434" i="1" s="1"/>
  <c r="J434" i="1" s="1"/>
  <c r="J450" i="1" s="1"/>
  <c r="H1139" i="1"/>
  <c r="G427" i="1"/>
  <c r="I427" i="1" s="1"/>
  <c r="G426" i="1"/>
  <c r="I426" i="1" s="1"/>
  <c r="J422" i="1"/>
  <c r="J420" i="1" s="1"/>
  <c r="J414" i="1"/>
  <c r="G419" i="1"/>
  <c r="I419" i="1" s="1"/>
  <c r="G418" i="1"/>
  <c r="I418" i="1" s="1"/>
  <c r="G1080" i="1"/>
  <c r="I1080" i="1" s="1"/>
  <c r="J1080" i="1" s="1"/>
  <c r="G1079" i="1"/>
  <c r="I1079" i="1" s="1"/>
  <c r="J1078" i="1"/>
  <c r="J1076" i="1"/>
  <c r="J1075" i="1"/>
  <c r="J1074" i="1"/>
  <c r="H1073" i="1"/>
  <c r="G588" i="1"/>
  <c r="I588" i="1" s="1"/>
  <c r="J588" i="1" s="1"/>
  <c r="G587" i="1"/>
  <c r="I587" i="1" s="1"/>
  <c r="J586" i="1"/>
  <c r="J585" i="1"/>
  <c r="J584" i="1"/>
  <c r="J583" i="1"/>
  <c r="J582" i="1"/>
  <c r="G1072" i="1"/>
  <c r="I1072" i="1" s="1"/>
  <c r="G1071" i="1"/>
  <c r="I1071" i="1" s="1"/>
  <c r="J1066" i="1"/>
  <c r="J1065" i="1" s="1"/>
  <c r="G1064" i="1"/>
  <c r="I1064" i="1" s="1"/>
  <c r="G1063" i="1"/>
  <c r="I1063" i="1" s="1"/>
  <c r="J1058" i="1"/>
  <c r="J1057" i="1" s="1"/>
  <c r="G884" i="1"/>
  <c r="I884" i="1" s="1"/>
  <c r="G883" i="1"/>
  <c r="I883" i="1" s="1"/>
  <c r="J878" i="1"/>
  <c r="J877" i="1" s="1"/>
  <c r="G876" i="1"/>
  <c r="I876" i="1" s="1"/>
  <c r="G875" i="1"/>
  <c r="I875" i="1" s="1"/>
  <c r="J870" i="1"/>
  <c r="J869" i="1" s="1"/>
  <c r="G868" i="1"/>
  <c r="I868" i="1" s="1"/>
  <c r="G867" i="1"/>
  <c r="I867" i="1" s="1"/>
  <c r="J862" i="1"/>
  <c r="J861" i="1" s="1"/>
  <c r="G860" i="1"/>
  <c r="I860" i="1" s="1"/>
  <c r="G859" i="1"/>
  <c r="I859" i="1" s="1"/>
  <c r="J854" i="1"/>
  <c r="J853" i="1" s="1"/>
  <c r="G852" i="1"/>
  <c r="I852" i="1" s="1"/>
  <c r="G851" i="1"/>
  <c r="I851" i="1" s="1"/>
  <c r="J846" i="1"/>
  <c r="J845" i="1" s="1"/>
  <c r="G844" i="1"/>
  <c r="I844" i="1" s="1"/>
  <c r="G843" i="1"/>
  <c r="I843" i="1" s="1"/>
  <c r="J838" i="1"/>
  <c r="J837" i="1" s="1"/>
  <c r="G836" i="1"/>
  <c r="I836" i="1" s="1"/>
  <c r="G835" i="1"/>
  <c r="I835" i="1" s="1"/>
  <c r="J830" i="1"/>
  <c r="J829" i="1" s="1"/>
  <c r="G828" i="1"/>
  <c r="I828" i="1" s="1"/>
  <c r="G827" i="1"/>
  <c r="I827" i="1" s="1"/>
  <c r="J822" i="1"/>
  <c r="J821" i="1" s="1"/>
  <c r="G820" i="1"/>
  <c r="I820" i="1" s="1"/>
  <c r="G819" i="1"/>
  <c r="I819" i="1" s="1"/>
  <c r="J814" i="1"/>
  <c r="J813" i="1" s="1"/>
  <c r="G812" i="1"/>
  <c r="I812" i="1" s="1"/>
  <c r="G811" i="1"/>
  <c r="I811" i="1" s="1"/>
  <c r="J806" i="1"/>
  <c r="J805" i="1" s="1"/>
  <c r="G804" i="1"/>
  <c r="I804" i="1" s="1"/>
  <c r="G803" i="1"/>
  <c r="I803" i="1" s="1"/>
  <c r="J798" i="1"/>
  <c r="J797" i="1" s="1"/>
  <c r="G796" i="1"/>
  <c r="I796" i="1" s="1"/>
  <c r="G795" i="1"/>
  <c r="I795" i="1" s="1"/>
  <c r="J790" i="1"/>
  <c r="J789" i="1" s="1"/>
  <c r="G788" i="1"/>
  <c r="I788" i="1" s="1"/>
  <c r="G787" i="1"/>
  <c r="I787" i="1" s="1"/>
  <c r="J782" i="1"/>
  <c r="J781" i="1" s="1"/>
  <c r="J446" i="1" l="1"/>
  <c r="J215" i="1"/>
  <c r="J428" i="1"/>
  <c r="J412" i="1"/>
  <c r="I216" i="1"/>
  <c r="J177" i="1"/>
  <c r="J217" i="1" s="1"/>
  <c r="I217" i="1"/>
  <c r="J213" i="1"/>
  <c r="J211" i="1"/>
  <c r="J212" i="1"/>
  <c r="J214" i="1"/>
  <c r="I347" i="1"/>
  <c r="J353" i="1"/>
  <c r="J347" i="1" s="1"/>
  <c r="I202" i="1"/>
  <c r="J208" i="1"/>
  <c r="J202" i="1" s="1"/>
  <c r="I194" i="1"/>
  <c r="J200" i="1"/>
  <c r="J194" i="1" s="1"/>
  <c r="I186" i="1"/>
  <c r="J192" i="1"/>
  <c r="J186" i="1" s="1"/>
  <c r="I178" i="1"/>
  <c r="J184" i="1"/>
  <c r="J178" i="1" s="1"/>
  <c r="I170" i="1"/>
  <c r="J176" i="1"/>
  <c r="I428" i="1"/>
  <c r="I412" i="1"/>
  <c r="I420" i="1"/>
  <c r="J1079" i="1"/>
  <c r="J1073" i="1" s="1"/>
  <c r="I1073" i="1"/>
  <c r="J587" i="1"/>
  <c r="J581" i="1" s="1"/>
  <c r="I581" i="1"/>
  <c r="I1065" i="1"/>
  <c r="I1057" i="1"/>
  <c r="I877" i="1"/>
  <c r="I869" i="1"/>
  <c r="I805" i="1"/>
  <c r="I837" i="1"/>
  <c r="I845" i="1"/>
  <c r="I861" i="1"/>
  <c r="I789" i="1"/>
  <c r="I829" i="1"/>
  <c r="I853" i="1"/>
  <c r="I781" i="1"/>
  <c r="I813" i="1"/>
  <c r="I821" i="1"/>
  <c r="I797" i="1"/>
  <c r="G780" i="1"/>
  <c r="I780" i="1" s="1"/>
  <c r="G779" i="1"/>
  <c r="I779" i="1" s="1"/>
  <c r="J774" i="1"/>
  <c r="J773" i="1" s="1"/>
  <c r="G772" i="1"/>
  <c r="I772" i="1" s="1"/>
  <c r="G771" i="1"/>
  <c r="I771" i="1" s="1"/>
  <c r="J766" i="1"/>
  <c r="J765" i="1" s="1"/>
  <c r="G764" i="1"/>
  <c r="I764" i="1" s="1"/>
  <c r="G763" i="1"/>
  <c r="I763" i="1" s="1"/>
  <c r="J758" i="1"/>
  <c r="J757" i="1" s="1"/>
  <c r="G756" i="1"/>
  <c r="I756" i="1" s="1"/>
  <c r="G755" i="1"/>
  <c r="I755" i="1" s="1"/>
  <c r="J750" i="1"/>
  <c r="J749" i="1" s="1"/>
  <c r="G748" i="1"/>
  <c r="I748" i="1" s="1"/>
  <c r="G747" i="1"/>
  <c r="I747" i="1" s="1"/>
  <c r="J742" i="1"/>
  <c r="J741" i="1" s="1"/>
  <c r="G740" i="1"/>
  <c r="I740" i="1" s="1"/>
  <c r="G739" i="1"/>
  <c r="I739" i="1" s="1"/>
  <c r="J734" i="1"/>
  <c r="J733" i="1" s="1"/>
  <c r="G732" i="1"/>
  <c r="I732" i="1" s="1"/>
  <c r="G731" i="1"/>
  <c r="I731" i="1" s="1"/>
  <c r="J726" i="1"/>
  <c r="J725" i="1" s="1"/>
  <c r="G724" i="1"/>
  <c r="I724" i="1" s="1"/>
  <c r="G723" i="1"/>
  <c r="I723" i="1" s="1"/>
  <c r="J718" i="1"/>
  <c r="J717" i="1" s="1"/>
  <c r="G411" i="1"/>
  <c r="I411" i="1" s="1"/>
  <c r="G410" i="1"/>
  <c r="I410" i="1" s="1"/>
  <c r="J405" i="1"/>
  <c r="J404" i="1" s="1"/>
  <c r="G338" i="1"/>
  <c r="I338" i="1" s="1"/>
  <c r="G337" i="1"/>
  <c r="I337" i="1" s="1"/>
  <c r="J332" i="1"/>
  <c r="J331" i="1" s="1"/>
  <c r="G330" i="1"/>
  <c r="I330" i="1" s="1"/>
  <c r="G329" i="1"/>
  <c r="I329" i="1" s="1"/>
  <c r="J324" i="1"/>
  <c r="J323" i="1" s="1"/>
  <c r="G322" i="1"/>
  <c r="I322" i="1" s="1"/>
  <c r="G321" i="1"/>
  <c r="I321" i="1" s="1"/>
  <c r="J316" i="1"/>
  <c r="J315" i="1" s="1"/>
  <c r="G314" i="1"/>
  <c r="I314" i="1" s="1"/>
  <c r="G313" i="1"/>
  <c r="I313" i="1" s="1"/>
  <c r="J308" i="1"/>
  <c r="J307" i="1" s="1"/>
  <c r="G306" i="1"/>
  <c r="I306" i="1" s="1"/>
  <c r="G305" i="1"/>
  <c r="I305" i="1" s="1"/>
  <c r="J300" i="1"/>
  <c r="J299" i="1" s="1"/>
  <c r="G72" i="1"/>
  <c r="I72" i="1" s="1"/>
  <c r="G71" i="1"/>
  <c r="I71" i="1" s="1"/>
  <c r="J66" i="1"/>
  <c r="J65" i="1" s="1"/>
  <c r="J1543" i="1"/>
  <c r="J1544" i="1"/>
  <c r="J1545" i="1"/>
  <c r="J1546" i="1"/>
  <c r="J1547" i="1"/>
  <c r="J1549" i="1"/>
  <c r="I1544" i="1"/>
  <c r="I1545" i="1"/>
  <c r="I1546" i="1"/>
  <c r="I1547" i="1"/>
  <c r="I1543" i="1"/>
  <c r="H1543" i="1"/>
  <c r="H1542" i="1" s="1"/>
  <c r="J1368" i="1"/>
  <c r="I1363" i="1"/>
  <c r="I1364" i="1"/>
  <c r="I1365" i="1"/>
  <c r="I1366" i="1"/>
  <c r="I1362" i="1"/>
  <c r="G1360" i="1"/>
  <c r="I1360" i="1" s="1"/>
  <c r="G1359" i="1"/>
  <c r="I1359" i="1" s="1"/>
  <c r="H1353" i="1"/>
  <c r="J1247" i="1"/>
  <c r="H1218" i="1"/>
  <c r="H1217" i="1" s="1"/>
  <c r="J1228" i="1"/>
  <c r="J1229" i="1"/>
  <c r="J1230" i="1"/>
  <c r="J1231" i="1"/>
  <c r="J1227" i="1"/>
  <c r="H1226" i="1"/>
  <c r="J1194" i="1"/>
  <c r="J1195" i="1"/>
  <c r="J1196" i="1"/>
  <c r="J1197" i="1"/>
  <c r="J1193" i="1"/>
  <c r="H1183" i="1"/>
  <c r="J1254" i="1"/>
  <c r="J1255" i="1"/>
  <c r="J1179" i="1"/>
  <c r="J1187" i="1" s="1"/>
  <c r="J1253" i="1"/>
  <c r="H1260" i="1"/>
  <c r="H1259" i="1" s="1"/>
  <c r="J1270" i="1"/>
  <c r="J1271" i="1"/>
  <c r="J1272" i="1"/>
  <c r="J1273" i="1"/>
  <c r="J1269" i="1"/>
  <c r="H1268" i="1"/>
  <c r="J1256" i="1"/>
  <c r="J1248" i="1"/>
  <c r="J1240" i="1"/>
  <c r="J1235" i="1" s="1"/>
  <c r="G716" i="1"/>
  <c r="I716" i="1" s="1"/>
  <c r="G715" i="1"/>
  <c r="I715" i="1" s="1"/>
  <c r="J715" i="1" s="1"/>
  <c r="J709" i="1" s="1"/>
  <c r="G708" i="1"/>
  <c r="I708" i="1" s="1"/>
  <c r="G707" i="1"/>
  <c r="I707" i="1" s="1"/>
  <c r="G136" i="1"/>
  <c r="I136" i="1" s="1"/>
  <c r="G135" i="1"/>
  <c r="I135" i="1" s="1"/>
  <c r="G128" i="1"/>
  <c r="I128" i="1" s="1"/>
  <c r="G127" i="1"/>
  <c r="I127" i="1" s="1"/>
  <c r="J127" i="1" s="1"/>
  <c r="J121" i="1" s="1"/>
  <c r="G120" i="1"/>
  <c r="I120" i="1" s="1"/>
  <c r="G119" i="1"/>
  <c r="I119" i="1" s="1"/>
  <c r="G112" i="1"/>
  <c r="I112" i="1" s="1"/>
  <c r="G111" i="1"/>
  <c r="I111" i="1" s="1"/>
  <c r="J111" i="1" s="1"/>
  <c r="J105" i="1" s="1"/>
  <c r="G1056" i="1"/>
  <c r="I1056" i="1" s="1"/>
  <c r="G1055" i="1"/>
  <c r="I1055" i="1" s="1"/>
  <c r="J1050" i="1"/>
  <c r="J1049" i="1" s="1"/>
  <c r="G1048" i="1"/>
  <c r="I1048" i="1" s="1"/>
  <c r="G1047" i="1"/>
  <c r="I1047" i="1" s="1"/>
  <c r="J1042" i="1"/>
  <c r="J1041" i="1" s="1"/>
  <c r="G1040" i="1"/>
  <c r="I1040" i="1" s="1"/>
  <c r="G1039" i="1"/>
  <c r="I1039" i="1" s="1"/>
  <c r="J1034" i="1"/>
  <c r="J1033" i="1" s="1"/>
  <c r="G1032" i="1"/>
  <c r="I1032" i="1" s="1"/>
  <c r="G1031" i="1"/>
  <c r="I1031" i="1" s="1"/>
  <c r="J1026" i="1"/>
  <c r="J1025" i="1" s="1"/>
  <c r="G1024" i="1"/>
  <c r="I1024" i="1" s="1"/>
  <c r="G1023" i="1"/>
  <c r="I1023" i="1" s="1"/>
  <c r="J1018" i="1"/>
  <c r="J1017" i="1" s="1"/>
  <c r="G1016" i="1"/>
  <c r="I1016" i="1" s="1"/>
  <c r="G1015" i="1"/>
  <c r="I1015" i="1" s="1"/>
  <c r="J1010" i="1"/>
  <c r="J1009" i="1" s="1"/>
  <c r="G700" i="1"/>
  <c r="I700" i="1" s="1"/>
  <c r="G699" i="1"/>
  <c r="I699" i="1" s="1"/>
  <c r="J694" i="1"/>
  <c r="J693" i="1" s="1"/>
  <c r="G298" i="1"/>
  <c r="I298" i="1" s="1"/>
  <c r="G297" i="1"/>
  <c r="I297" i="1" s="1"/>
  <c r="J292" i="1"/>
  <c r="J291" i="1" s="1"/>
  <c r="G290" i="1"/>
  <c r="I290" i="1" s="1"/>
  <c r="G289" i="1"/>
  <c r="I289" i="1" s="1"/>
  <c r="J284" i="1"/>
  <c r="J283" i="1" s="1"/>
  <c r="G282" i="1"/>
  <c r="I282" i="1" s="1"/>
  <c r="G281" i="1"/>
  <c r="I281" i="1" s="1"/>
  <c r="J276" i="1"/>
  <c r="J275" i="1" s="1"/>
  <c r="G274" i="1"/>
  <c r="I274" i="1" s="1"/>
  <c r="G273" i="1"/>
  <c r="I273" i="1" s="1"/>
  <c r="J268" i="1"/>
  <c r="J267" i="1" s="1"/>
  <c r="G266" i="1"/>
  <c r="I266" i="1" s="1"/>
  <c r="G265" i="1"/>
  <c r="I265" i="1" s="1"/>
  <c r="J260" i="1"/>
  <c r="J259" i="1" s="1"/>
  <c r="G104" i="1"/>
  <c r="I104" i="1" s="1"/>
  <c r="G103" i="1"/>
  <c r="I103" i="1" s="1"/>
  <c r="J98" i="1"/>
  <c r="J97" i="1" s="1"/>
  <c r="G96" i="1"/>
  <c r="I96" i="1" s="1"/>
  <c r="G95" i="1"/>
  <c r="I95" i="1" s="1"/>
  <c r="J90" i="1"/>
  <c r="J89" i="1" s="1"/>
  <c r="G88" i="1"/>
  <c r="I88" i="1" s="1"/>
  <c r="G87" i="1"/>
  <c r="I87" i="1" s="1"/>
  <c r="J82" i="1"/>
  <c r="J81" i="1" s="1"/>
  <c r="G80" i="1"/>
  <c r="I80" i="1" s="1"/>
  <c r="G79" i="1"/>
  <c r="I79" i="1" s="1"/>
  <c r="J74" i="1"/>
  <c r="J73" i="1" s="1"/>
  <c r="G64" i="1"/>
  <c r="I64" i="1" s="1"/>
  <c r="G63" i="1"/>
  <c r="I63" i="1" s="1"/>
  <c r="J58" i="1"/>
  <c r="J57" i="1" s="1"/>
  <c r="G56" i="1"/>
  <c r="I56" i="1" s="1"/>
  <c r="G55" i="1"/>
  <c r="I55" i="1" s="1"/>
  <c r="J50" i="1"/>
  <c r="J49" i="1" s="1"/>
  <c r="H919" i="1"/>
  <c r="G692" i="1"/>
  <c r="I692" i="1" s="1"/>
  <c r="J692" i="1" s="1"/>
  <c r="G691" i="1"/>
  <c r="I691" i="1" s="1"/>
  <c r="J690" i="1"/>
  <c r="J689" i="1"/>
  <c r="J688" i="1"/>
  <c r="J687" i="1"/>
  <c r="J686" i="1"/>
  <c r="J46" i="1"/>
  <c r="J41" i="1" s="1"/>
  <c r="H41" i="1"/>
  <c r="H1293" i="1"/>
  <c r="I1261" i="1"/>
  <c r="J1261" i="1" s="1"/>
  <c r="I1262" i="1"/>
  <c r="J1262" i="1" s="1"/>
  <c r="I1263" i="1"/>
  <c r="J1263" i="1" s="1"/>
  <c r="I1264" i="1"/>
  <c r="J1264" i="1" s="1"/>
  <c r="I1260" i="1"/>
  <c r="J1260" i="1" s="1"/>
  <c r="J342" i="1"/>
  <c r="J343" i="1"/>
  <c r="J391" i="1" s="1"/>
  <c r="J344" i="1"/>
  <c r="J392" i="1" s="1"/>
  <c r="J340" i="1"/>
  <c r="J341" i="1"/>
  <c r="H339" i="1"/>
  <c r="J1290" i="1"/>
  <c r="J1285" i="1" s="1"/>
  <c r="H1285" i="1"/>
  <c r="J680" i="1"/>
  <c r="G684" i="1"/>
  <c r="I684" i="1" s="1"/>
  <c r="J684" i="1" s="1"/>
  <c r="G683" i="1"/>
  <c r="I683" i="1" s="1"/>
  <c r="J682" i="1"/>
  <c r="J681" i="1"/>
  <c r="J679" i="1"/>
  <c r="J678" i="1"/>
  <c r="J35" i="1"/>
  <c r="J36" i="1"/>
  <c r="J37" i="1"/>
  <c r="J38" i="1"/>
  <c r="J34" i="1"/>
  <c r="H33" i="1"/>
  <c r="J397" i="1"/>
  <c r="G676" i="1"/>
  <c r="I676" i="1" s="1"/>
  <c r="G675" i="1"/>
  <c r="I675" i="1" s="1"/>
  <c r="J670" i="1"/>
  <c r="J669" i="1" s="1"/>
  <c r="G258" i="1"/>
  <c r="I258" i="1" s="1"/>
  <c r="G257" i="1"/>
  <c r="I257" i="1" s="1"/>
  <c r="J252" i="1"/>
  <c r="G668" i="1"/>
  <c r="I668" i="1" s="1"/>
  <c r="J668" i="1" s="1"/>
  <c r="G667" i="1"/>
  <c r="I667" i="1" s="1"/>
  <c r="J666" i="1"/>
  <c r="J665" i="1"/>
  <c r="J664" i="1"/>
  <c r="J663" i="1"/>
  <c r="J662" i="1"/>
  <c r="J30" i="1"/>
  <c r="J27" i="1"/>
  <c r="J28" i="1"/>
  <c r="J29" i="1"/>
  <c r="J165" i="1" s="1"/>
  <c r="J26" i="1"/>
  <c r="J162" i="1" s="1"/>
  <c r="H25" i="1"/>
  <c r="J1280" i="1"/>
  <c r="J1296" i="1" s="1"/>
  <c r="J1281" i="1"/>
  <c r="J1297" i="1" s="1"/>
  <c r="J1279" i="1"/>
  <c r="J1295" i="1" s="1"/>
  <c r="J1282" i="1"/>
  <c r="H1277" i="1"/>
  <c r="G660" i="1"/>
  <c r="I660" i="1" s="1"/>
  <c r="J659" i="1"/>
  <c r="G659" i="1"/>
  <c r="J658" i="1"/>
  <c r="J657" i="1"/>
  <c r="J656" i="1"/>
  <c r="J655" i="1"/>
  <c r="J654" i="1"/>
  <c r="G652" i="1"/>
  <c r="I652" i="1" s="1"/>
  <c r="J652" i="1" s="1"/>
  <c r="G651" i="1"/>
  <c r="J650" i="1"/>
  <c r="J649" i="1"/>
  <c r="J648" i="1"/>
  <c r="J647" i="1"/>
  <c r="J646" i="1"/>
  <c r="G644" i="1"/>
  <c r="I644" i="1" s="1"/>
  <c r="G643" i="1"/>
  <c r="J643" i="1" s="1"/>
  <c r="H637" i="1"/>
  <c r="G636" i="1"/>
  <c r="I636" i="1" s="1"/>
  <c r="J636" i="1" s="1"/>
  <c r="G635" i="1"/>
  <c r="I635" i="1" s="1"/>
  <c r="J634" i="1"/>
  <c r="J633" i="1"/>
  <c r="J632" i="1"/>
  <c r="J631" i="1"/>
  <c r="J630" i="1"/>
  <c r="G628" i="1"/>
  <c r="I628" i="1" s="1"/>
  <c r="J628" i="1" s="1"/>
  <c r="G627" i="1"/>
  <c r="I627" i="1" s="1"/>
  <c r="J626" i="1"/>
  <c r="J625" i="1"/>
  <c r="J624" i="1"/>
  <c r="J623" i="1"/>
  <c r="J622" i="1"/>
  <c r="G620" i="1"/>
  <c r="I620" i="1" s="1"/>
  <c r="J620" i="1" s="1"/>
  <c r="G619" i="1"/>
  <c r="I619" i="1" s="1"/>
  <c r="J618" i="1"/>
  <c r="J617" i="1"/>
  <c r="J616" i="1"/>
  <c r="J615" i="1"/>
  <c r="J614" i="1"/>
  <c r="G612" i="1"/>
  <c r="I612" i="1" s="1"/>
  <c r="J612" i="1" s="1"/>
  <c r="G611" i="1"/>
  <c r="I611" i="1" s="1"/>
  <c r="J610" i="1"/>
  <c r="J609" i="1"/>
  <c r="J608" i="1"/>
  <c r="J607" i="1"/>
  <c r="J606" i="1"/>
  <c r="H1201" i="1"/>
  <c r="J1206" i="1"/>
  <c r="J1222" i="1" s="1"/>
  <c r="J1205" i="1"/>
  <c r="J1221" i="1" s="1"/>
  <c r="J1204" i="1"/>
  <c r="J1220" i="1" s="1"/>
  <c r="G604" i="1"/>
  <c r="I604" i="1" s="1"/>
  <c r="G603" i="1"/>
  <c r="I603" i="1" s="1"/>
  <c r="J603" i="1" s="1"/>
  <c r="J597" i="1" s="1"/>
  <c r="H597" i="1"/>
  <c r="G596" i="1"/>
  <c r="I596" i="1" s="1"/>
  <c r="G595" i="1"/>
  <c r="I595" i="1" s="1"/>
  <c r="J590" i="1"/>
  <c r="J589" i="1" s="1"/>
  <c r="G234" i="1"/>
  <c r="I234" i="1" s="1"/>
  <c r="G233" i="1"/>
  <c r="I233" i="1" s="1"/>
  <c r="J229" i="1"/>
  <c r="J227" i="1" s="1"/>
  <c r="H227" i="1"/>
  <c r="G580" i="1"/>
  <c r="I580" i="1" s="1"/>
  <c r="J580" i="1" s="1"/>
  <c r="G579" i="1"/>
  <c r="I579" i="1" s="1"/>
  <c r="J578" i="1"/>
  <c r="J577" i="1"/>
  <c r="J576" i="1"/>
  <c r="J575" i="1"/>
  <c r="J574" i="1"/>
  <c r="G572" i="1"/>
  <c r="I572" i="1" s="1"/>
  <c r="J572" i="1" s="1"/>
  <c r="G571" i="1"/>
  <c r="I571" i="1" s="1"/>
  <c r="J570" i="1"/>
  <c r="J569" i="1"/>
  <c r="J568" i="1"/>
  <c r="J567" i="1"/>
  <c r="J566" i="1"/>
  <c r="G564" i="1"/>
  <c r="I564" i="1" s="1"/>
  <c r="J564" i="1" s="1"/>
  <c r="G563" i="1"/>
  <c r="I563" i="1" s="1"/>
  <c r="J562" i="1"/>
  <c r="J561" i="1"/>
  <c r="J560" i="1"/>
  <c r="J559" i="1"/>
  <c r="J558" i="1"/>
  <c r="G556" i="1"/>
  <c r="I556" i="1" s="1"/>
  <c r="J556" i="1" s="1"/>
  <c r="G555" i="1"/>
  <c r="I555" i="1" s="1"/>
  <c r="J554" i="1"/>
  <c r="J553" i="1"/>
  <c r="J552" i="1"/>
  <c r="J551" i="1"/>
  <c r="J550" i="1"/>
  <c r="J1522" i="1"/>
  <c r="J1523" i="1"/>
  <c r="I1518" i="1"/>
  <c r="I1519" i="1"/>
  <c r="I1520" i="1"/>
  <c r="I1521" i="1"/>
  <c r="J1445" i="1"/>
  <c r="J1517" i="1" s="1"/>
  <c r="I1517" i="1"/>
  <c r="H1517" i="1"/>
  <c r="H1516" i="1" s="1"/>
  <c r="J1513" i="1"/>
  <c r="J1512" i="1"/>
  <c r="J1511" i="1"/>
  <c r="J1510" i="1"/>
  <c r="H1508" i="1"/>
  <c r="G548" i="1"/>
  <c r="I548" i="1" s="1"/>
  <c r="G547" i="1"/>
  <c r="I547" i="1" s="1"/>
  <c r="J547" i="1" s="1"/>
  <c r="J546" i="1"/>
  <c r="J545" i="1"/>
  <c r="J544" i="1"/>
  <c r="J543" i="1"/>
  <c r="J542" i="1"/>
  <c r="G540" i="1"/>
  <c r="I540" i="1" s="1"/>
  <c r="J540" i="1" s="1"/>
  <c r="G539" i="1"/>
  <c r="I539" i="1" s="1"/>
  <c r="J538" i="1"/>
  <c r="J537" i="1"/>
  <c r="J536" i="1"/>
  <c r="J535" i="1"/>
  <c r="J534" i="1"/>
  <c r="G532" i="1"/>
  <c r="I532" i="1" s="1"/>
  <c r="J532" i="1" s="1"/>
  <c r="G531" i="1"/>
  <c r="I531" i="1" s="1"/>
  <c r="J530" i="1"/>
  <c r="J529" i="1"/>
  <c r="J528" i="1"/>
  <c r="J527" i="1"/>
  <c r="J526" i="1"/>
  <c r="J520" i="1"/>
  <c r="J521" i="1"/>
  <c r="J522" i="1"/>
  <c r="J519" i="1"/>
  <c r="G524" i="1"/>
  <c r="I524" i="1" s="1"/>
  <c r="G523" i="1"/>
  <c r="I523" i="1" s="1"/>
  <c r="J523" i="1" s="1"/>
  <c r="J518" i="1"/>
  <c r="J246" i="1"/>
  <c r="J390" i="1" s="1"/>
  <c r="J245" i="1"/>
  <c r="H243" i="1"/>
  <c r="G1008" i="1"/>
  <c r="I1008" i="1" s="1"/>
  <c r="J1008" i="1" s="1"/>
  <c r="G1007" i="1"/>
  <c r="I1007" i="1" s="1"/>
  <c r="J1006" i="1"/>
  <c r="J1005" i="1"/>
  <c r="J1004" i="1"/>
  <c r="J1003" i="1"/>
  <c r="J1002" i="1"/>
  <c r="H1001" i="1"/>
  <c r="G1000" i="1"/>
  <c r="I1000" i="1" s="1"/>
  <c r="J1000" i="1" s="1"/>
  <c r="G999" i="1"/>
  <c r="I999" i="1" s="1"/>
  <c r="J998" i="1"/>
  <c r="J997" i="1"/>
  <c r="J996" i="1"/>
  <c r="J995" i="1"/>
  <c r="J994" i="1"/>
  <c r="H993" i="1"/>
  <c r="G991" i="1"/>
  <c r="I991" i="1" s="1"/>
  <c r="J991" i="1" s="1"/>
  <c r="G990" i="1"/>
  <c r="I990" i="1" s="1"/>
  <c r="J990" i="1" s="1"/>
  <c r="J989" i="1"/>
  <c r="J988" i="1"/>
  <c r="J987" i="1"/>
  <c r="J986" i="1"/>
  <c r="J985" i="1"/>
  <c r="H984" i="1"/>
  <c r="J981" i="1"/>
  <c r="J977" i="1"/>
  <c r="J978" i="1"/>
  <c r="J979" i="1"/>
  <c r="G983" i="1"/>
  <c r="I983" i="1" s="1"/>
  <c r="J983" i="1" s="1"/>
  <c r="G982" i="1"/>
  <c r="I982" i="1" s="1"/>
  <c r="J982" i="1" s="1"/>
  <c r="J980" i="1"/>
  <c r="H976" i="1"/>
  <c r="G975" i="1"/>
  <c r="I975" i="1" s="1"/>
  <c r="G974" i="1"/>
  <c r="I974" i="1" s="1"/>
  <c r="J973" i="1"/>
  <c r="J972" i="1"/>
  <c r="H968" i="1"/>
  <c r="G967" i="1"/>
  <c r="I967" i="1" s="1"/>
  <c r="G966" i="1"/>
  <c r="I966" i="1" s="1"/>
  <c r="J961" i="1"/>
  <c r="J960" i="1" s="1"/>
  <c r="J957" i="1"/>
  <c r="J956" i="1"/>
  <c r="H952" i="1"/>
  <c r="G951" i="1"/>
  <c r="I951" i="1" s="1"/>
  <c r="G950" i="1"/>
  <c r="I950" i="1" s="1"/>
  <c r="J945" i="1"/>
  <c r="J944" i="1" s="1"/>
  <c r="H944" i="1"/>
  <c r="G516" i="1"/>
  <c r="I516" i="1" s="1"/>
  <c r="G515" i="1"/>
  <c r="I515" i="1" s="1"/>
  <c r="J510" i="1"/>
  <c r="J509" i="1" s="1"/>
  <c r="G508" i="1"/>
  <c r="I508" i="1" s="1"/>
  <c r="G507" i="1"/>
  <c r="I507" i="1" s="1"/>
  <c r="J502" i="1"/>
  <c r="J501" i="1" s="1"/>
  <c r="G500" i="1"/>
  <c r="I500" i="1" s="1"/>
  <c r="G499" i="1"/>
  <c r="I499" i="1" s="1"/>
  <c r="J494" i="1"/>
  <c r="J493" i="1" s="1"/>
  <c r="G492" i="1"/>
  <c r="I492" i="1" s="1"/>
  <c r="G491" i="1"/>
  <c r="I491" i="1" s="1"/>
  <c r="J486" i="1"/>
  <c r="G484" i="1"/>
  <c r="I484" i="1" s="1"/>
  <c r="J484" i="1" s="1"/>
  <c r="G483" i="1"/>
  <c r="I483" i="1" s="1"/>
  <c r="J482" i="1"/>
  <c r="J481" i="1"/>
  <c r="J480" i="1"/>
  <c r="J479" i="1"/>
  <c r="H477" i="1"/>
  <c r="J472" i="1"/>
  <c r="J473" i="1"/>
  <c r="J474" i="1"/>
  <c r="J471" i="1"/>
  <c r="H469" i="1"/>
  <c r="H461" i="1"/>
  <c r="J464" i="1"/>
  <c r="J465" i="1"/>
  <c r="J466" i="1"/>
  <c r="J463" i="1"/>
  <c r="G242" i="1"/>
  <c r="I242" i="1" s="1"/>
  <c r="G241" i="1"/>
  <c r="I241" i="1" s="1"/>
  <c r="J237" i="1"/>
  <c r="H235" i="1"/>
  <c r="J221" i="1"/>
  <c r="J937" i="1"/>
  <c r="G1507" i="1"/>
  <c r="I1507" i="1" s="1"/>
  <c r="G1506" i="1"/>
  <c r="I1506" i="1" s="1"/>
  <c r="J1505" i="1"/>
  <c r="J1504" i="1"/>
  <c r="J1503" i="1"/>
  <c r="J1502" i="1"/>
  <c r="H1500" i="1"/>
  <c r="G1499" i="1"/>
  <c r="I1499" i="1" s="1"/>
  <c r="G1498" i="1"/>
  <c r="I1498" i="1" s="1"/>
  <c r="J1497" i="1"/>
  <c r="J1496" i="1"/>
  <c r="J1495" i="1"/>
  <c r="J1494" i="1"/>
  <c r="H1492" i="1"/>
  <c r="G1491" i="1"/>
  <c r="I1491" i="1" s="1"/>
  <c r="G1490" i="1"/>
  <c r="I1490" i="1" s="1"/>
  <c r="J1489" i="1"/>
  <c r="J1488" i="1"/>
  <c r="J1487" i="1"/>
  <c r="J1486" i="1"/>
  <c r="H1484" i="1"/>
  <c r="G1483" i="1"/>
  <c r="I1483" i="1" s="1"/>
  <c r="G1482" i="1"/>
  <c r="I1482" i="1" s="1"/>
  <c r="J1481" i="1"/>
  <c r="J1480" i="1"/>
  <c r="J1479" i="1"/>
  <c r="J1478" i="1"/>
  <c r="H1476" i="1"/>
  <c r="G1475" i="1"/>
  <c r="I1475" i="1" s="1"/>
  <c r="G1474" i="1"/>
  <c r="I1474" i="1" s="1"/>
  <c r="J1473" i="1"/>
  <c r="J1472" i="1"/>
  <c r="J1471" i="1"/>
  <c r="J1470" i="1"/>
  <c r="H1468" i="1"/>
  <c r="G1467" i="1"/>
  <c r="I1467" i="1" s="1"/>
  <c r="G1466" i="1"/>
  <c r="I1466" i="1" s="1"/>
  <c r="J1465" i="1"/>
  <c r="J1464" i="1"/>
  <c r="J1463" i="1"/>
  <c r="J1462" i="1"/>
  <c r="H1460" i="1"/>
  <c r="G1459" i="1"/>
  <c r="I1459" i="1" s="1"/>
  <c r="G1458" i="1"/>
  <c r="I1458" i="1" s="1"/>
  <c r="J1457" i="1"/>
  <c r="J1456" i="1"/>
  <c r="J1455" i="1"/>
  <c r="J1454" i="1"/>
  <c r="H1452" i="1"/>
  <c r="J1348" i="1"/>
  <c r="J1349" i="1"/>
  <c r="J1350" i="1"/>
  <c r="J1346" i="1"/>
  <c r="J1362" i="1" s="1"/>
  <c r="J1347" i="1"/>
  <c r="H1345" i="1"/>
  <c r="H1444" i="1"/>
  <c r="H1436" i="1"/>
  <c r="H1428" i="1"/>
  <c r="H1420" i="1"/>
  <c r="H1412" i="1"/>
  <c r="H1404" i="1"/>
  <c r="J1381" i="1"/>
  <c r="J1382" i="1"/>
  <c r="J1383" i="1"/>
  <c r="J1384" i="1"/>
  <c r="J1392" i="1" s="1"/>
  <c r="J1380" i="1"/>
  <c r="H1378" i="1"/>
  <c r="H1370" i="1"/>
  <c r="H1329" i="1"/>
  <c r="H1337" i="1"/>
  <c r="G1377" i="1"/>
  <c r="I1377" i="1" s="1"/>
  <c r="G1376" i="1"/>
  <c r="I1376" i="1" s="1"/>
  <c r="J1375" i="1"/>
  <c r="J1374" i="1"/>
  <c r="J1373" i="1"/>
  <c r="J1372" i="1"/>
  <c r="G1344" i="1"/>
  <c r="I1344" i="1" s="1"/>
  <c r="G1343" i="1"/>
  <c r="I1343" i="1" s="1"/>
  <c r="J1342" i="1"/>
  <c r="J1341" i="1"/>
  <c r="J1340" i="1"/>
  <c r="J1339" i="1"/>
  <c r="G1182" i="1"/>
  <c r="I1182" i="1" s="1"/>
  <c r="I1190" i="1" s="1"/>
  <c r="G1181" i="1"/>
  <c r="I1189" i="1" s="1"/>
  <c r="H1175" i="1"/>
  <c r="G1336" i="1"/>
  <c r="I1336" i="1" s="1"/>
  <c r="G1335" i="1"/>
  <c r="I1335" i="1" s="1"/>
  <c r="J1334" i="1"/>
  <c r="J1333" i="1"/>
  <c r="J1332" i="1"/>
  <c r="J1331" i="1"/>
  <c r="G1242" i="1"/>
  <c r="I1242" i="1" s="1"/>
  <c r="G1241" i="1"/>
  <c r="I1241" i="1" s="1"/>
  <c r="H1235" i="1"/>
  <c r="G1451" i="1"/>
  <c r="I1451" i="1" s="1"/>
  <c r="G1450" i="1"/>
  <c r="I1450" i="1" s="1"/>
  <c r="G1443" i="1"/>
  <c r="I1443" i="1" s="1"/>
  <c r="G1442" i="1"/>
  <c r="I1442" i="1" s="1"/>
  <c r="J1441" i="1"/>
  <c r="J1440" i="1"/>
  <c r="J1439" i="1"/>
  <c r="J1438" i="1"/>
  <c r="G1435" i="1"/>
  <c r="I1435" i="1" s="1"/>
  <c r="G1434" i="1"/>
  <c r="I1434" i="1" s="1"/>
  <c r="J1433" i="1"/>
  <c r="J1432" i="1"/>
  <c r="J1431" i="1"/>
  <c r="J1430" i="1"/>
  <c r="G1427" i="1"/>
  <c r="I1427" i="1" s="1"/>
  <c r="G1426" i="1"/>
  <c r="I1426" i="1" s="1"/>
  <c r="J1425" i="1"/>
  <c r="J1424" i="1"/>
  <c r="J1423" i="1"/>
  <c r="J1422" i="1"/>
  <c r="G1419" i="1"/>
  <c r="I1419" i="1" s="1"/>
  <c r="G1418" i="1"/>
  <c r="I1418" i="1" s="1"/>
  <c r="J1417" i="1"/>
  <c r="J1416" i="1"/>
  <c r="J1415" i="1"/>
  <c r="J1414" i="1"/>
  <c r="G1411" i="1"/>
  <c r="I1411" i="1" s="1"/>
  <c r="G1410" i="1"/>
  <c r="I1410" i="1" s="1"/>
  <c r="J1409" i="1"/>
  <c r="J1408" i="1"/>
  <c r="J1407" i="1"/>
  <c r="J1406" i="1"/>
  <c r="J1233" i="1"/>
  <c r="J1232" i="1"/>
  <c r="H7" i="1"/>
  <c r="G1541" i="1"/>
  <c r="I1541" i="1" s="1"/>
  <c r="I1549" i="1" s="1"/>
  <c r="G1540" i="1"/>
  <c r="J1540" i="1" s="1"/>
  <c r="J1548" i="1" s="1"/>
  <c r="G1515" i="1"/>
  <c r="I1515" i="1" s="1"/>
  <c r="G1514" i="1"/>
  <c r="I1514" i="1" s="1"/>
  <c r="H1395" i="1"/>
  <c r="I1391" i="1"/>
  <c r="I1390" i="1"/>
  <c r="I1389" i="1"/>
  <c r="I1388" i="1"/>
  <c r="J1387" i="1"/>
  <c r="I1387" i="1"/>
  <c r="H1387" i="1"/>
  <c r="H1386" i="1" s="1"/>
  <c r="G1385" i="1"/>
  <c r="I1385" i="1" s="1"/>
  <c r="J1385" i="1" s="1"/>
  <c r="J1393" i="1" s="1"/>
  <c r="G1384" i="1"/>
  <c r="H1362" i="1"/>
  <c r="H1361" i="1" s="1"/>
  <c r="G1352" i="1"/>
  <c r="I1352" i="1" s="1"/>
  <c r="G1351" i="1"/>
  <c r="I1351" i="1" s="1"/>
  <c r="H1320" i="1"/>
  <c r="H1311" i="1"/>
  <c r="G1292" i="1"/>
  <c r="I1292" i="1" s="1"/>
  <c r="G1291" i="1"/>
  <c r="I1291" i="1" s="1"/>
  <c r="G1284" i="1"/>
  <c r="I1284" i="1" s="1"/>
  <c r="G1283" i="1"/>
  <c r="I1283" i="1" s="1"/>
  <c r="J1275" i="1"/>
  <c r="J1274" i="1"/>
  <c r="G1258" i="1"/>
  <c r="I1258" i="1" s="1"/>
  <c r="G1257" i="1"/>
  <c r="I1257" i="1" s="1"/>
  <c r="H1251" i="1"/>
  <c r="G1250" i="1"/>
  <c r="I1250" i="1" s="1"/>
  <c r="G1249" i="1"/>
  <c r="I1249" i="1" s="1"/>
  <c r="H1243" i="1"/>
  <c r="G1208" i="1"/>
  <c r="I1208" i="1" s="1"/>
  <c r="I1224" i="1" s="1"/>
  <c r="G1207" i="1"/>
  <c r="I1207" i="1" s="1"/>
  <c r="I1223" i="1" s="1"/>
  <c r="J1199" i="1"/>
  <c r="J1198" i="1"/>
  <c r="H1166" i="1"/>
  <c r="H1157" i="1"/>
  <c r="H445" i="1"/>
  <c r="H444" i="1" s="1"/>
  <c r="H388" i="1"/>
  <c r="H162" i="1"/>
  <c r="G959" i="1"/>
  <c r="I959" i="1" s="1"/>
  <c r="G958" i="1"/>
  <c r="I958" i="1" s="1"/>
  <c r="G48" i="1"/>
  <c r="I48" i="1" s="1"/>
  <c r="G47" i="1"/>
  <c r="I47" i="1" s="1"/>
  <c r="G943" i="1"/>
  <c r="I943" i="1" s="1"/>
  <c r="G942" i="1"/>
  <c r="I942" i="1" s="1"/>
  <c r="G346" i="1"/>
  <c r="I346" i="1" s="1"/>
  <c r="J346" i="1" s="1"/>
  <c r="J394" i="1" s="1"/>
  <c r="G345" i="1"/>
  <c r="I345" i="1" s="1"/>
  <c r="J345" i="1" s="1"/>
  <c r="J393" i="1" s="1"/>
  <c r="G403" i="1"/>
  <c r="I403" i="1" s="1"/>
  <c r="I451" i="1" s="1"/>
  <c r="G402" i="1"/>
  <c r="I402" i="1" s="1"/>
  <c r="G476" i="1"/>
  <c r="I476" i="1" s="1"/>
  <c r="J476" i="1" s="1"/>
  <c r="G475" i="1"/>
  <c r="I475" i="1" s="1"/>
  <c r="J475" i="1" s="1"/>
  <c r="G40" i="1"/>
  <c r="I40" i="1" s="1"/>
  <c r="J40" i="1" s="1"/>
  <c r="G39" i="1"/>
  <c r="I39" i="1" s="1"/>
  <c r="J39" i="1" s="1"/>
  <c r="G32" i="1"/>
  <c r="I32" i="1" s="1"/>
  <c r="G31" i="1"/>
  <c r="I31" i="1" s="1"/>
  <c r="G468" i="1"/>
  <c r="I468" i="1" s="1"/>
  <c r="G467" i="1"/>
  <c r="I467" i="1" s="1"/>
  <c r="G460" i="1"/>
  <c r="I460" i="1" s="1"/>
  <c r="G459" i="1"/>
  <c r="I459" i="1" s="1"/>
  <c r="G250" i="1"/>
  <c r="I250" i="1" s="1"/>
  <c r="G249" i="1"/>
  <c r="I249" i="1" s="1"/>
  <c r="G226" i="1"/>
  <c r="I226" i="1" s="1"/>
  <c r="G225" i="1"/>
  <c r="I225" i="1" s="1"/>
  <c r="I167" i="1" l="1"/>
  <c r="J164" i="1"/>
  <c r="I168" i="1"/>
  <c r="J163" i="1"/>
  <c r="J166" i="1"/>
  <c r="J388" i="1"/>
  <c r="I393" i="1"/>
  <c r="I394" i="1"/>
  <c r="I450" i="1"/>
  <c r="J389" i="1"/>
  <c r="J445" i="1"/>
  <c r="I925" i="1"/>
  <c r="J1141" i="1"/>
  <c r="J1145" i="1"/>
  <c r="I1144" i="1"/>
  <c r="J1143" i="1"/>
  <c r="J1142" i="1"/>
  <c r="J1140" i="1"/>
  <c r="I1145" i="1"/>
  <c r="J1139" i="1"/>
  <c r="J235" i="1"/>
  <c r="J1283" i="1"/>
  <c r="J1299" i="1" s="1"/>
  <c r="I1299" i="1"/>
  <c r="J1284" i="1"/>
  <c r="J1300" i="1" s="1"/>
  <c r="I1300" i="1"/>
  <c r="J1298" i="1"/>
  <c r="J637" i="1"/>
  <c r="J170" i="1"/>
  <c r="J216" i="1"/>
  <c r="I16" i="1"/>
  <c r="H1192" i="1"/>
  <c r="H1301" i="1"/>
  <c r="I7" i="1"/>
  <c r="I927" i="1"/>
  <c r="J31" i="1"/>
  <c r="J32" i="1"/>
  <c r="J168" i="1" s="1"/>
  <c r="J251" i="1"/>
  <c r="J219" i="1"/>
  <c r="J396" i="1"/>
  <c r="J936" i="1"/>
  <c r="I757" i="1"/>
  <c r="J485" i="1"/>
  <c r="I765" i="1"/>
  <c r="I733" i="1"/>
  <c r="I725" i="1"/>
  <c r="I773" i="1"/>
  <c r="I717" i="1"/>
  <c r="I749" i="1"/>
  <c r="I741" i="1"/>
  <c r="I404" i="1"/>
  <c r="I323" i="1"/>
  <c r="I299" i="1"/>
  <c r="I331" i="1"/>
  <c r="I65" i="1"/>
  <c r="I307" i="1"/>
  <c r="I315" i="1"/>
  <c r="J1366" i="1"/>
  <c r="I1368" i="1"/>
  <c r="I1548" i="1"/>
  <c r="J1365" i="1"/>
  <c r="I1353" i="1"/>
  <c r="J1363" i="1"/>
  <c r="J1364" i="1"/>
  <c r="I1367" i="1"/>
  <c r="J1359" i="1"/>
  <c r="J1353" i="1" s="1"/>
  <c r="J1243" i="1"/>
  <c r="J1251" i="1"/>
  <c r="J1181" i="1"/>
  <c r="I701" i="1"/>
  <c r="J707" i="1"/>
  <c r="J701" i="1" s="1"/>
  <c r="I709" i="1"/>
  <c r="I1025" i="1"/>
  <c r="I1041" i="1"/>
  <c r="J135" i="1"/>
  <c r="J129" i="1" s="1"/>
  <c r="I129" i="1"/>
  <c r="I121" i="1"/>
  <c r="J119" i="1"/>
  <c r="J113" i="1" s="1"/>
  <c r="I113" i="1"/>
  <c r="I105" i="1"/>
  <c r="I1017" i="1"/>
  <c r="I1049" i="1"/>
  <c r="I1033" i="1"/>
  <c r="I1009" i="1"/>
  <c r="I693" i="1"/>
  <c r="I259" i="1"/>
  <c r="I291" i="1"/>
  <c r="I283" i="1"/>
  <c r="I267" i="1"/>
  <c r="I275" i="1"/>
  <c r="I49" i="1"/>
  <c r="I97" i="1"/>
  <c r="I81" i="1"/>
  <c r="I89" i="1"/>
  <c r="I73" i="1"/>
  <c r="I57" i="1"/>
  <c r="I41" i="1"/>
  <c r="I685" i="1"/>
  <c r="J691" i="1"/>
  <c r="J685" i="1" s="1"/>
  <c r="I1265" i="1"/>
  <c r="J1265" i="1" s="1"/>
  <c r="I1266" i="1"/>
  <c r="J1266" i="1" s="1"/>
  <c r="J1304" i="1"/>
  <c r="J339" i="1"/>
  <c r="J1302" i="1"/>
  <c r="I677" i="1"/>
  <c r="J683" i="1"/>
  <c r="J677" i="1" s="1"/>
  <c r="J33" i="1"/>
  <c r="I669" i="1"/>
  <c r="I251" i="1"/>
  <c r="I661" i="1"/>
  <c r="J667" i="1"/>
  <c r="J661" i="1" s="1"/>
  <c r="J660" i="1"/>
  <c r="J653" i="1" s="1"/>
  <c r="I653" i="1"/>
  <c r="I637" i="1"/>
  <c r="I645" i="1"/>
  <c r="J651" i="1"/>
  <c r="J645" i="1" s="1"/>
  <c r="I629" i="1"/>
  <c r="J635" i="1"/>
  <c r="J629" i="1" s="1"/>
  <c r="I621" i="1"/>
  <c r="J627" i="1"/>
  <c r="J621" i="1" s="1"/>
  <c r="I613" i="1"/>
  <c r="J619" i="1"/>
  <c r="J613" i="1" s="1"/>
  <c r="I605" i="1"/>
  <c r="J611" i="1"/>
  <c r="J605" i="1" s="1"/>
  <c r="I597" i="1"/>
  <c r="I589" i="1"/>
  <c r="J1201" i="1"/>
  <c r="I227" i="1"/>
  <c r="I573" i="1"/>
  <c r="J579" i="1"/>
  <c r="J573" i="1" s="1"/>
  <c r="I565" i="1"/>
  <c r="I1550" i="1"/>
  <c r="I1553" i="1"/>
  <c r="J571" i="1"/>
  <c r="J565" i="1" s="1"/>
  <c r="I557" i="1"/>
  <c r="J563" i="1"/>
  <c r="J557" i="1" s="1"/>
  <c r="I1554" i="1"/>
  <c r="J1556" i="1"/>
  <c r="J1550" i="1"/>
  <c r="I1551" i="1"/>
  <c r="I1552" i="1"/>
  <c r="H1534" i="1"/>
  <c r="I549" i="1"/>
  <c r="J555" i="1"/>
  <c r="J549" i="1" s="1"/>
  <c r="J1520" i="1"/>
  <c r="J1521" i="1"/>
  <c r="I1508" i="1"/>
  <c r="I1523" i="1"/>
  <c r="J1518" i="1"/>
  <c r="I1522" i="1"/>
  <c r="J1519" i="1"/>
  <c r="J243" i="1"/>
  <c r="J1508" i="1"/>
  <c r="J548" i="1"/>
  <c r="J541" i="1" s="1"/>
  <c r="I541" i="1"/>
  <c r="I533" i="1"/>
  <c r="J539" i="1"/>
  <c r="J533" i="1" s="1"/>
  <c r="J531" i="1"/>
  <c r="J525" i="1" s="1"/>
  <c r="I525" i="1"/>
  <c r="I517" i="1"/>
  <c r="J524" i="1"/>
  <c r="J517" i="1" s="1"/>
  <c r="J968" i="1"/>
  <c r="I1001" i="1"/>
  <c r="J1007" i="1"/>
  <c r="J1001" i="1" s="1"/>
  <c r="I993" i="1"/>
  <c r="J999" i="1"/>
  <c r="J993" i="1" s="1"/>
  <c r="I968" i="1"/>
  <c r="J984" i="1"/>
  <c r="I984" i="1"/>
  <c r="J976" i="1"/>
  <c r="I976" i="1"/>
  <c r="I960" i="1"/>
  <c r="J952" i="1"/>
  <c r="I501" i="1"/>
  <c r="I509" i="1"/>
  <c r="I944" i="1"/>
  <c r="I493" i="1"/>
  <c r="I485" i="1"/>
  <c r="I477" i="1"/>
  <c r="J483" i="1"/>
  <c r="J477" i="1" s="1"/>
  <c r="J1391" i="1"/>
  <c r="I1452" i="1"/>
  <c r="I235" i="1"/>
  <c r="J461" i="1"/>
  <c r="J469" i="1"/>
  <c r="J1389" i="1"/>
  <c r="J1390" i="1"/>
  <c r="I1492" i="1"/>
  <c r="J1500" i="1"/>
  <c r="I1500" i="1"/>
  <c r="I1345" i="1"/>
  <c r="J1351" i="1"/>
  <c r="J1460" i="1"/>
  <c r="I1484" i="1"/>
  <c r="I1460" i="1"/>
  <c r="J1534" i="1"/>
  <c r="J1542" i="1"/>
  <c r="J1492" i="1"/>
  <c r="I1404" i="1"/>
  <c r="I1329" i="1"/>
  <c r="J1468" i="1"/>
  <c r="I1468" i="1"/>
  <c r="J1484" i="1"/>
  <c r="J1378" i="1"/>
  <c r="J1452" i="1"/>
  <c r="J1476" i="1"/>
  <c r="I1476" i="1"/>
  <c r="J1370" i="1"/>
  <c r="I1337" i="1"/>
  <c r="J1337" i="1"/>
  <c r="I1370" i="1"/>
  <c r="I1235" i="1"/>
  <c r="J1329" i="1"/>
  <c r="J1388" i="1"/>
  <c r="I1428" i="1"/>
  <c r="I1175" i="1"/>
  <c r="I1420" i="1"/>
  <c r="J1404" i="1"/>
  <c r="J1444" i="1"/>
  <c r="I1444" i="1"/>
  <c r="I1412" i="1"/>
  <c r="J1428" i="1"/>
  <c r="J1395" i="1"/>
  <c r="J1420" i="1"/>
  <c r="I1436" i="1"/>
  <c r="J1412" i="1"/>
  <c r="J1436" i="1"/>
  <c r="J453" i="1"/>
  <c r="I1378" i="1"/>
  <c r="I1393" i="1"/>
  <c r="I1251" i="1"/>
  <c r="I33" i="1"/>
  <c r="I1302" i="1"/>
  <c r="I952" i="1"/>
  <c r="I1305" i="1"/>
  <c r="I339" i="1"/>
  <c r="J1226" i="1"/>
  <c r="J1320" i="1"/>
  <c r="H1146" i="1"/>
  <c r="I461" i="1"/>
  <c r="J1268" i="1"/>
  <c r="J1525" i="1"/>
  <c r="I219" i="1"/>
  <c r="I396" i="1"/>
  <c r="I243" i="1"/>
  <c r="I936" i="1"/>
  <c r="I453" i="1"/>
  <c r="I469" i="1"/>
  <c r="J1157" i="1"/>
  <c r="I1304" i="1"/>
  <c r="J1301" i="1"/>
  <c r="J1192" i="1"/>
  <c r="J1166" i="1"/>
  <c r="I1303" i="1"/>
  <c r="J1311" i="1"/>
  <c r="I1534" i="1"/>
  <c r="I1392" i="1"/>
  <c r="I1320" i="1"/>
  <c r="I1277" i="1"/>
  <c r="I1157" i="1"/>
  <c r="I1166" i="1"/>
  <c r="I1285" i="1"/>
  <c r="I1243" i="1"/>
  <c r="I1301" i="1"/>
  <c r="I1201" i="1"/>
  <c r="I1146" i="1"/>
  <c r="I1150" i="1"/>
  <c r="I25" i="1"/>
  <c r="I1147" i="1"/>
  <c r="I1148" i="1"/>
  <c r="I1149" i="1"/>
  <c r="J927" i="1"/>
  <c r="H387" i="1"/>
  <c r="H16" i="1"/>
  <c r="H936" i="1"/>
  <c r="H453" i="1"/>
  <c r="H219" i="1"/>
  <c r="J167" i="1" l="1"/>
  <c r="J925" i="1"/>
  <c r="J1152" i="1" s="1"/>
  <c r="J161" i="1"/>
  <c r="J1144" i="1"/>
  <c r="J1138" i="1" s="1"/>
  <c r="J1277" i="1"/>
  <c r="J7" i="1"/>
  <c r="J444" i="1"/>
  <c r="J1175" i="1"/>
  <c r="J1189" i="1"/>
  <c r="J1183" i="1" s="1"/>
  <c r="I387" i="1"/>
  <c r="J210" i="1"/>
  <c r="J25" i="1"/>
  <c r="J1367" i="1"/>
  <c r="J1361" i="1" s="1"/>
  <c r="J1307" i="1"/>
  <c r="J1259" i="1"/>
  <c r="J16" i="1"/>
  <c r="J1303" i="1"/>
  <c r="J1150" i="1"/>
  <c r="J1217" i="1"/>
  <c r="J1305" i="1"/>
  <c r="J1293" i="1"/>
  <c r="J1149" i="1"/>
  <c r="J1553" i="1"/>
  <c r="J1554" i="1"/>
  <c r="I1556" i="1"/>
  <c r="I1555" i="1"/>
  <c r="J1552" i="1"/>
  <c r="J1551" i="1"/>
  <c r="H1550" i="1"/>
  <c r="I1311" i="1"/>
  <c r="J1147" i="1"/>
  <c r="J387" i="1"/>
  <c r="J1146" i="1"/>
  <c r="J1148" i="1"/>
  <c r="J1386" i="1"/>
  <c r="J1345" i="1"/>
  <c r="J1516" i="1"/>
  <c r="I1217" i="1"/>
  <c r="I1226" i="1"/>
  <c r="I444" i="1"/>
  <c r="I918" i="1"/>
  <c r="I161" i="1"/>
  <c r="I1386" i="1"/>
  <c r="I210" i="1"/>
  <c r="I1259" i="1"/>
  <c r="I1525" i="1"/>
  <c r="I1268" i="1"/>
  <c r="I1516" i="1"/>
  <c r="I1293" i="1"/>
  <c r="I1307" i="1"/>
  <c r="I1152" i="1"/>
  <c r="I1542" i="1"/>
  <c r="I1183" i="1"/>
  <c r="I1151" i="1"/>
  <c r="I1192" i="1"/>
  <c r="I1395" i="1"/>
  <c r="I1361" i="1"/>
  <c r="I1306" i="1"/>
  <c r="I1138" i="1"/>
  <c r="H1138" i="1"/>
  <c r="H927" i="1"/>
  <c r="H918" i="1"/>
  <c r="H210" i="1"/>
  <c r="H161" i="1"/>
  <c r="J1306" i="1" l="1"/>
  <c r="J1308" i="1" s="1"/>
  <c r="J1555" i="1"/>
  <c r="J1557" i="1" s="1"/>
  <c r="J918" i="1"/>
  <c r="J1151" i="1"/>
  <c r="J1153" i="1" s="1"/>
  <c r="H1525" i="1"/>
  <c r="H1557" i="1"/>
  <c r="I1308" i="1"/>
  <c r="I1153" i="1"/>
  <c r="I1557" i="1"/>
  <c r="H1153" i="1"/>
  <c r="H1308" i="1"/>
</calcChain>
</file>

<file path=xl/sharedStrings.xml><?xml version="1.0" encoding="utf-8"?>
<sst xmlns="http://schemas.openxmlformats.org/spreadsheetml/2006/main" count="1997" uniqueCount="321">
  <si>
    <t>total cap 70 PT</t>
  </si>
  <si>
    <t>total cap 70 dirigentie</t>
  </si>
  <si>
    <t>total cap 70 Dotari</t>
  </si>
  <si>
    <t>U.M</t>
  </si>
  <si>
    <t>Cant</t>
  </si>
  <si>
    <t>PU</t>
  </si>
  <si>
    <t>valoare</t>
  </si>
  <si>
    <t>total</t>
  </si>
  <si>
    <t>Cap. 67 Cultură, recreere şi religie</t>
  </si>
  <si>
    <t>Cap. 70  Locuinţe, servicii şi dezvoltare publică</t>
  </si>
  <si>
    <t>Cap.51 "Autorităţi publice şi acţiuni externe"</t>
  </si>
  <si>
    <t>Cap. 61  Ordine publică şi siguranţă naţională</t>
  </si>
  <si>
    <t>Cap. 66 Sănătate</t>
  </si>
  <si>
    <t>Cap. 68 "Asigurări şi asistenţă socială"</t>
  </si>
  <si>
    <t>Cap. 74 "Protecția Mediului"</t>
  </si>
  <si>
    <t>Cap. 84 "Transporturi"</t>
  </si>
  <si>
    <t>SF/DALI/PUZ</t>
  </si>
  <si>
    <t>PT</t>
  </si>
  <si>
    <t>Asistenta tehnica</t>
  </si>
  <si>
    <t>Servicii de dirigentie</t>
  </si>
  <si>
    <t>Dotari</t>
  </si>
  <si>
    <t>Achizitii imobile</t>
  </si>
  <si>
    <t>Executie</t>
  </si>
  <si>
    <t>total cap 51 PT</t>
  </si>
  <si>
    <t>total cap 51 dirigentie</t>
  </si>
  <si>
    <t>total cap51 Executie</t>
  </si>
  <si>
    <t>total cap 51 Dotari</t>
  </si>
  <si>
    <t>total cap 61 PT</t>
  </si>
  <si>
    <t>total cap 61 asisitenta tehnica tehnic</t>
  </si>
  <si>
    <t>total cap 61 dirigentie</t>
  </si>
  <si>
    <t>total cap 61 Executie</t>
  </si>
  <si>
    <t>total cap 61 Dotari</t>
  </si>
  <si>
    <t>total cap 65 PT</t>
  </si>
  <si>
    <t>total cap 65 dirigentie</t>
  </si>
  <si>
    <t>total cap 65 Executie</t>
  </si>
  <si>
    <t>total cap 65 Dotari</t>
  </si>
  <si>
    <t>total cap 66 PT</t>
  </si>
  <si>
    <t>total cap 66 dirigentie</t>
  </si>
  <si>
    <t>total cap 66 Executie</t>
  </si>
  <si>
    <t>total cap 67 PT</t>
  </si>
  <si>
    <t>total cap 67 dirigentie</t>
  </si>
  <si>
    <t>total cap 67 Executie</t>
  </si>
  <si>
    <t>total cap 67 Dotari</t>
  </si>
  <si>
    <t>total cap 68 PT</t>
  </si>
  <si>
    <t>total cap 68 dirigentie</t>
  </si>
  <si>
    <t>total cap 68 Executie</t>
  </si>
  <si>
    <t>total cap 68 Dotari</t>
  </si>
  <si>
    <t>total cap 70 Executie</t>
  </si>
  <si>
    <t>Total cap.70</t>
  </si>
  <si>
    <t>Total cap.51</t>
  </si>
  <si>
    <t>Total cap.61</t>
  </si>
  <si>
    <t>Total cap.65</t>
  </si>
  <si>
    <t>Total cap.66</t>
  </si>
  <si>
    <t>Total cap.67</t>
  </si>
  <si>
    <t>Total cap.68</t>
  </si>
  <si>
    <t>Total cap.74</t>
  </si>
  <si>
    <t>total cap 74 PT</t>
  </si>
  <si>
    <t>total cap 74 dirigentie</t>
  </si>
  <si>
    <t>total cap 74 Executie</t>
  </si>
  <si>
    <t>total cap 74 Dotari</t>
  </si>
  <si>
    <t>Total cap.84</t>
  </si>
  <si>
    <t>total cap 84 PT</t>
  </si>
  <si>
    <t>total cap 84 dirigentie</t>
  </si>
  <si>
    <t>total cap 84 Executie</t>
  </si>
  <si>
    <t>total cap 84 Dotari</t>
  </si>
  <si>
    <t xml:space="preserve">TOTAL GENERAL </t>
  </si>
  <si>
    <t>Programul de investiţii publice aferente lucrărilor pentru care au fost semnate contracte de finanţare din FEN (fonduri externe nerambursabile) pe anul 2023</t>
  </si>
  <si>
    <t>Sursa  FONDURI EXTERNE NERAMBURSABILE</t>
  </si>
  <si>
    <t>TOTAL GENERAL FEN</t>
  </si>
  <si>
    <t>Proiecte cu finanțare din sumele reprezentând asistența financiară nerambursabilă aferentă PNRR pe anul 2023</t>
  </si>
  <si>
    <t>TOTAL GENERAL PNRR</t>
  </si>
  <si>
    <t xml:space="preserve">                     Ordonator principal de credite                                                                                              </t>
  </si>
  <si>
    <t xml:space="preserve">                                     Primar,                                        Director economic,</t>
  </si>
  <si>
    <t>Şef  serviciu investiţii, gospodărire, întreținere</t>
  </si>
  <si>
    <t>ing.Szucs Zsigmond</t>
  </si>
  <si>
    <t>TOTAL PT</t>
  </si>
  <si>
    <t>TOTAL ASISTENTA TEHNICA</t>
  </si>
  <si>
    <t>TOTAL SERVICII DIRIGENTIE</t>
  </si>
  <si>
    <t>TOTAL EXECUTIE</t>
  </si>
  <si>
    <t>TOTAL DOTARI</t>
  </si>
  <si>
    <t>total cap 51 Imobile</t>
  </si>
  <si>
    <t>total cap 61 Imobile</t>
  </si>
  <si>
    <t>total cap 65 Imobile</t>
  </si>
  <si>
    <t>total cap 67 Imobile</t>
  </si>
  <si>
    <t>total cap 68 Imobile</t>
  </si>
  <si>
    <t>total cap 70 Imobile</t>
  </si>
  <si>
    <t>total cap 74 Imobile</t>
  </si>
  <si>
    <t>TOTAL IMOBILE</t>
  </si>
  <si>
    <t>total cap 68 asisitenta tehnica tehnica</t>
  </si>
  <si>
    <t>total cap 70 asisitenta tehnica tehnica</t>
  </si>
  <si>
    <t>total cap 74 asisitenta tehnica tehnica</t>
  </si>
  <si>
    <t>total cap 84 asisitenta tehnica tehnica</t>
  </si>
  <si>
    <t>total cap 84 SF/DALI/PUZ</t>
  </si>
  <si>
    <t>total cap 51 SF/DALI/PUZ</t>
  </si>
  <si>
    <t>total cap 61 SF/DALI/PUZ</t>
  </si>
  <si>
    <t>total cap 65 SF/DALI/PUZ</t>
  </si>
  <si>
    <t>total cap 66 SF/DALI/PUZ</t>
  </si>
  <si>
    <t>total cap 67 SF/DALI/PUZ</t>
  </si>
  <si>
    <t>total cap 68 SF/DALI/PUZ</t>
  </si>
  <si>
    <t>total cap 70 SF/DALI/PUZ</t>
  </si>
  <si>
    <t>total cap 74 SF/DALI/PUZ</t>
  </si>
  <si>
    <t>TOTAL SF/DALI/PUZ</t>
  </si>
  <si>
    <t>NR. CRT.</t>
  </si>
  <si>
    <t>ANEXA</t>
  </si>
  <si>
    <t xml:space="preserve">Denumnire Obiectiv
Activitati Aferente </t>
  </si>
  <si>
    <r>
      <rPr>
        <b/>
        <sz val="11"/>
        <color rgb="FFFF0000"/>
        <rFont val="Calibri"/>
        <family val="2"/>
        <scheme val="minor"/>
      </rPr>
      <t>Valoare Toala Initiala Obiectiv</t>
    </r>
    <r>
      <rPr>
        <b/>
        <sz val="11"/>
        <color theme="1"/>
        <rFont val="Calibri"/>
        <family val="2"/>
        <scheme val="minor"/>
      </rPr>
      <t xml:space="preserve"> (indicatori pentru proiect, valoare estimata pentru DALI, SF,PUZ, Dotari)</t>
    </r>
  </si>
  <si>
    <t>Valoare Contract= Credit de Angajament</t>
  </si>
  <si>
    <t>total cap 65 asisitenta tehnica tehnica</t>
  </si>
  <si>
    <t>total cap 61 asisitenta tehnica tehnica</t>
  </si>
  <si>
    <t>total cap 51 asisitenta tehnica tehnica</t>
  </si>
  <si>
    <t>total cap 51 asisitenta tehnicaa tehnica</t>
  </si>
  <si>
    <t>total cap 61 asisitenta tehnicaa tehnica</t>
  </si>
  <si>
    <t>total cap 65 asisitenta tehnicaa tehnica</t>
  </si>
  <si>
    <t>total cap 66 asisitenta tehnicaa tehnica</t>
  </si>
  <si>
    <t>total cap 67 asisitenta tehnicaa tehnica</t>
  </si>
  <si>
    <t xml:space="preserve">NOTA </t>
  </si>
  <si>
    <t>Credite Bugetare= BUGET</t>
  </si>
  <si>
    <t>Analiza cost beneficiu se aprobă odată cu SF și Indicatorilor Tehnico-economici prin Hotărâre de Consiliu</t>
  </si>
  <si>
    <t>Graficul de finanțare este conform planificării cheltuielor pe trimestre</t>
  </si>
  <si>
    <t>StadiuFfizic al Obiectivelor/PIF</t>
  </si>
  <si>
    <t>Termeni PIF= Termeni de punere în funcțiune</t>
  </si>
  <si>
    <t>Costurile de e funcţionare şi de întreţinere după punerea în funcţiune nu pot fi identificate în momentul realizării obiectivului.</t>
  </si>
  <si>
    <t>Sursa 02 buget local</t>
  </si>
  <si>
    <t>Programul de investiţii publice pe anul 2024</t>
  </si>
  <si>
    <t>Extindere locuri de joacă prin echipamente de joacă</t>
  </si>
  <si>
    <t>val</t>
  </si>
  <si>
    <t>In curs de contractare</t>
  </si>
  <si>
    <t>Reabilitare termică a blocului de locuințe din str.Corvinilor nr.17</t>
  </si>
  <si>
    <t>in derulare</t>
  </si>
  <si>
    <t>Reabilitare termică la blocurile de locuinţe din str.Păulești, nr.3, bl.6</t>
  </si>
  <si>
    <t>Reabilitare termică a blocului de locuințe din str.Mircea cel Bătrân, nr.25, bl. C25</t>
  </si>
  <si>
    <t>Reabilitare termică a blocului de locuinţe situat pe B-dul I.C. Brătianu, nr.5</t>
  </si>
  <si>
    <t>Pista de biciclete pe coronamentul digului mal drept al râului Someș de la stația de epurare până la limita administrativă a Municipilui Satu Mare spre comuna Dara</t>
  </si>
  <si>
    <t>Implementarea măsurilor de eficiență energetică la sala de sport al Școlii gimnaziale Bălcescu Petofi</t>
  </si>
  <si>
    <t>Cap. 65   Învăţământ</t>
  </si>
  <si>
    <t>Reabilitare termică a blocului de locuinţe str.Astronauților A1</t>
  </si>
  <si>
    <t>Implementarea măsurilor de eficiență energetică la Școala gimnazială Octavian Goga</t>
  </si>
  <si>
    <t>Muzeul industrializării forțate și al dezrădăcinării Satu Mare</t>
  </si>
  <si>
    <t>Elaborarea Planului Urbanistic General al Municipiului Satu Mare</t>
  </si>
  <si>
    <t>Achiziție de autobuse nepoluante</t>
  </si>
  <si>
    <t>Renovarea energetică a Liceului cu Program Sportiv</t>
  </si>
  <si>
    <t>Reabilitare termică a blocului de locuinţe situat pe str.Proiectantului S1</t>
  </si>
  <si>
    <t>Reabilitare termică la blocurile de locuinţe str.Codrului CC3 - CC5</t>
  </si>
  <si>
    <t>Reabilitare termică a blocului de locuinţe din b-dul Transilvania Bl.2</t>
  </si>
  <si>
    <t>Reabilitare termică a blocului de locuințe din str.Proiectantului S5</t>
  </si>
  <si>
    <t>Reabilitare termică la blocurile de locuinţe str.Careiului C3 - C5</t>
  </si>
  <si>
    <t>Reabilitare termică a blocului de locuințe din b-dul Lucian Blaga UU40</t>
  </si>
  <si>
    <t>Reabilitare termică a blocului de locuințe din str.Mircea cel Bătrân, nr.23, bl. C26</t>
  </si>
  <si>
    <t>realizare studiu privind obiectivul menționat</t>
  </si>
  <si>
    <t>Modernizare Parc Urban Vasile Lucaciu</t>
  </si>
  <si>
    <t>Parcare etajată S+P+4 pe strada Decebal</t>
  </si>
  <si>
    <t>Servicii de supervizare</t>
  </si>
  <si>
    <t>Parcare etajată S+P+2 pe strada Mihail Kogălniceanu nr.5</t>
  </si>
  <si>
    <t>SF</t>
  </si>
  <si>
    <t>Extinderea iluminatului public pe strada Sighișoara, nr. 35C</t>
  </si>
  <si>
    <t>Extinderea iluminatului public în cvartalul b-dul Lucian Blaga - Al.Russo - Fântânele - Ambudului</t>
  </si>
  <si>
    <t>Extinderea iluminatului public pe strada Tiberiu Brediceanu</t>
  </si>
  <si>
    <t>Extinderea iluminatului public pe strada Ulmului</t>
  </si>
  <si>
    <t>Actualizare D.A.L.I.- Reparații capitale Pod Decebal</t>
  </si>
  <si>
    <t>Pod peste râul Someș - Amplasament str. Ștrandului</t>
  </si>
  <si>
    <t>Modernizare strada Kaffka Margit, tronson 1 și strada Krudy Gyula, Tronson 2</t>
  </si>
  <si>
    <t>Prelungirea străzii Sălciilor</t>
  </si>
  <si>
    <t>Servicii de dirigenție</t>
  </si>
  <si>
    <t>Modernizare Strada Grădinarilor</t>
  </si>
  <si>
    <t>Modernizare strada Stupilor</t>
  </si>
  <si>
    <t xml:space="preserve">Modernizare străzi în municipiul Satu Mare Lot 1 </t>
  </si>
  <si>
    <t>Modernizare străzi în municipiul Satu Mare Lot 2</t>
  </si>
  <si>
    <t>Modernizare clădire existentă B-dul Muncii nr.44</t>
  </si>
  <si>
    <t>contractare</t>
  </si>
  <si>
    <t>Schimbarea iluminatului public pe strada Ács Alajos</t>
  </si>
  <si>
    <t>Extinderea iluminatului public pe strada Vasile Scurtu</t>
  </si>
  <si>
    <t>Extinderea iluminatului public în jurul Grădiniței nr.9</t>
  </si>
  <si>
    <t>Extinderea iluminatului public în cvartalul blocului UU 1- UU 13 din Piața Soarelui</t>
  </si>
  <si>
    <t>Reabilitarea termică la blocurile de locuințe situate în Piața Soarelui UU4, UU6, UU8,UU10</t>
  </si>
  <si>
    <t>Bazin de retenție ape pluviale ”SP Fabricii”</t>
  </si>
  <si>
    <t>Extinderea iluminatului public pe strada Ștefan Benea</t>
  </si>
  <si>
    <t>Extinderea iluminatului public pe strada Ferma Sătmărel, nr.36A - 36P</t>
  </si>
  <si>
    <t>Extinderea iluminatului public pe strada Hermann Mihaly</t>
  </si>
  <si>
    <t>Servicii conceptuale</t>
  </si>
  <si>
    <t>Produse promoționale</t>
  </si>
  <si>
    <t>Transformarea zonei degradate malurile Someșului între cele 2 poduri în zonă de petrecere a timpului liber pentru comunitate</t>
  </si>
  <si>
    <t xml:space="preserve"> Iluminat ornamental pentru lăcașurile de cult din Municipiul Satu Mare</t>
  </si>
  <si>
    <t>realizare studiu privind conceptia de obiective ale orasului</t>
  </si>
  <si>
    <t>Extinderea iluminatului public în parcările adiacente zonelor Aleea Timișului, nr.4, bloc 27 și b-dul Cloșca nr.1, bloc 17</t>
  </si>
  <si>
    <t>Extindere iluminat public în cvartalul delimitat de str.Oituz, str. Prahovei și Aleea Milcov</t>
  </si>
  <si>
    <t>Alimentarea cu energie electrică a unor stații de încărcare situate pe b-dul Transilvania</t>
  </si>
  <si>
    <t>Mobilier Urban</t>
  </si>
  <si>
    <t>In curs de contractare covor din cauciuc sintetic turnat</t>
  </si>
  <si>
    <t>Creşterea eficienţei energetice şi a gestionării inteligente a energiei în infrastructura de iluminat public a Municipiului Satu Mare, zona Nord-Est</t>
  </si>
  <si>
    <t>Creșterea eficienței energetice și a gestionării inteligente a energiei în infrastructura de iluminat public a Municipiului Satu Mare, zona de SUD, jud.Satu Mare</t>
  </si>
  <si>
    <t xml:space="preserve"> Modernizarea și extinderea traseului pietonal și velo Centrul Nou din municipiul Satu Mare - Componenta 2 Pasarela pietonală și velo peste râul Someș în municipiul Satu Mare</t>
  </si>
  <si>
    <t>spre achizitie</t>
  </si>
  <si>
    <t>Lucrări de intervenție privind implementarea măsurilor de eficiență energetică la Crădinița nr. 11</t>
  </si>
  <si>
    <t>în derulare</t>
  </si>
  <si>
    <t xml:space="preserve">Reabilitare colector de canalizare </t>
  </si>
  <si>
    <t>Actualizare Registrul local al spațiilor verzi</t>
  </si>
  <si>
    <t xml:space="preserve">Reabilitare conductă de aducțiune apă </t>
  </si>
  <si>
    <t>Reabilitare bloc de locuințe sociale pe strada Ostrovului nr.2/CD</t>
  </si>
  <si>
    <t>Reabilitarea clădirii unităţii de învăţământ situată pe strada Wolfenbuttel nr. 6-8</t>
  </si>
  <si>
    <t>Extindere rețele de alimentare cu apă și canalizare menajeră în Municipiul Satu Mare, zona Bercu Roșu</t>
  </si>
  <si>
    <t>Dezvoltarea infrastructurii de transport public în municipiul Satu Mare – Crearea unui sistem de management al traficului inclusiv sistem monitorizare video</t>
  </si>
  <si>
    <t xml:space="preserve">Implementarea măsurilor de eficienţă energetică la Sala de Scrimă “Alexandru Csipler” </t>
  </si>
  <si>
    <t>Reabilitare clădiri rezidențiale Satu Mare 7</t>
  </si>
  <si>
    <t>buc</t>
  </si>
  <si>
    <t>Reabilitare și extindere pe verticală Corp ”B” D+P+2 (parțial) la școala Gimnazială ”Constantin Brâncoveanu”</t>
  </si>
  <si>
    <t>SF/ Servicii de consultanță de specialitate pentru accesarea de fonduri nerambursabile și managementul contractului de finanțare și al proiectului</t>
  </si>
  <si>
    <t>Alimentare cont IID</t>
  </si>
  <si>
    <t>Modernizare corp C2 al Liceului Tehnologic ”Constantin Brâncuși”</t>
  </si>
  <si>
    <t>DALI- Reabilitare clădire Str. Ceahlăului, nr.1</t>
  </si>
  <si>
    <t>DALI – Extindere corp B și C în imobil cu funcțiuni multiple P+E+Er. Str. Stefan cel Mare nr. 5</t>
  </si>
  <si>
    <t>SF/DALI</t>
  </si>
  <si>
    <t xml:space="preserve"> Construire Sală de Sport la colegiul Economic Gheorghe Dragoș Satu Mare</t>
  </si>
  <si>
    <t>DALI- Reabilitare clădire situată pe Bdul Vasile Lucaciu nr.1</t>
  </si>
  <si>
    <t>Extindere corp clădire compus din 6 săli de clasă P+1/2 Școala Gimnazială ”Grigore Moisil”</t>
  </si>
  <si>
    <t>PUZ</t>
  </si>
  <si>
    <t>DALI Modernizare Stadion Olimpia</t>
  </si>
  <si>
    <t>DALI</t>
  </si>
  <si>
    <t>DALI Modernizare stadion str. Zefirului</t>
  </si>
  <si>
    <t>Elaborare PUZ Str. Zefirului</t>
  </si>
  <si>
    <t>Reorganizarea circulației în zona strada Gheorghe Doja</t>
  </si>
  <si>
    <t>Studiu de opotunitate digitalizare parcări Municipiul Satu Mare</t>
  </si>
  <si>
    <t>Dezvoltarea infrastructurii de transport integrat și de mediu - Staţie intermodală Drumul Careiului- Str. Oituz</t>
  </si>
  <si>
    <t>Modernizare DJ 194 în Sătmărel</t>
  </si>
  <si>
    <t>Modernizare străzi zona de Sud</t>
  </si>
  <si>
    <t>Modernizare strada Ulmului</t>
  </si>
  <si>
    <t>Modernizare strada Vasile Scurtu</t>
  </si>
  <si>
    <t>Centrală termică la Colegiul Național Ioan Slavici - corp A</t>
  </si>
  <si>
    <t>Centrală termică la Colegiul Național Ioan Slavici - corp B</t>
  </si>
  <si>
    <t>Sistem supraveghere video Grădinița cu Program Prelungit 14 Mai</t>
  </si>
  <si>
    <t>Sistem instalatie wireless Grădinița cu Program Prelungit 14 Mai</t>
  </si>
  <si>
    <t>Achiziție machetă tactilă de bronz în relief</t>
  </si>
  <si>
    <t>Parcometru stradal</t>
  </si>
  <si>
    <t>Cofinanțare Proiect regional de dezvoltare a infrastructurii de apă și apă uzată din județul Satu Mare</t>
  </si>
  <si>
    <t>Modernizarea și extinderea traseului pietonal și velo Centrul Vechi din municipiul Satu Mare</t>
  </si>
  <si>
    <t>Modernizarea infrastructurii educaționale în unitățile de învățământ din municipiul Satu Mare</t>
  </si>
  <si>
    <t>VAL</t>
  </si>
  <si>
    <t>PT/Documentație cadastrală în ved întabulării CF</t>
  </si>
  <si>
    <t>Extindere școala Lucian Blaga</t>
  </si>
  <si>
    <t>Construire Sală Polivalentă (PUZ + SF)</t>
  </si>
  <si>
    <t>Pista de biciclete pe coronamentul digului mal drept al râului Someș din dreptul străzii Fântânii spre comuna Odoreu</t>
  </si>
  <si>
    <t>Modernizare Piaţeta Turnul Pompierilor</t>
  </si>
  <si>
    <t>Reconversia și refuncționalizarea terenurilor degradate și neutilizate situate pe malurile Someșului</t>
  </si>
  <si>
    <t>Centru multifuncțional social Curtuiuș</t>
  </si>
  <si>
    <t>DALI pentru blocul de locuințe situat pe str.Rândunelelor nr.6</t>
  </si>
  <si>
    <t>DALI pentru blocul de locuințe situat pe str.Prahova, nr.20, bl.C5</t>
  </si>
  <si>
    <t>DALI pentru blocul de locuințe situat pe str.Mal Stâng Someș T2</t>
  </si>
  <si>
    <t>DALI pentru blocul de locuințe situat pe str.Belșugului, bl.UB14</t>
  </si>
  <si>
    <t>DALI pentru blocul de locuințe situat pe b-dul Lucian Blaga CU 46, 48, 50, 52</t>
  </si>
  <si>
    <t>DALI pentru blocul de locuințe situat pe str.Ady Endre, nr.34</t>
  </si>
  <si>
    <t>DALI pentru blocul de locuințe situat pe str.Lalelei R1-R3</t>
  </si>
  <si>
    <t>DALI pentru blocul de locuințe situat pe str.Petru Bran, nr.4</t>
  </si>
  <si>
    <t>DALI pentru blocul de locuințe situat pe str.Ganea, bl.CG5</t>
  </si>
  <si>
    <t>DALI pentru blocul de locuințe situat pe b-dul Cloșca, nr.1, bl.T17</t>
  </si>
  <si>
    <t>DALI pentru blocul de locuințe situat pe strada Careiului, bl.C13</t>
  </si>
  <si>
    <t>DALI pentru blocul de locuințe situat pe str.Marsilia, nr.18</t>
  </si>
  <si>
    <t>DALI pentru blocul de locuințe situat pe str.Dorna, CD11 - CD13</t>
  </si>
  <si>
    <t>DALI pentru blocul de locuințe situat pe str.Dorna CD8</t>
  </si>
  <si>
    <t>DALI pentru blocul de locuințe situat pe str.Dorna CD10</t>
  </si>
  <si>
    <t>Strategie Integrată de Dezvoltare Urbană 2021-2031</t>
  </si>
  <si>
    <t>Elaborare PUZ Bercu Roșu</t>
  </si>
  <si>
    <t>Extindere Parc Industrial Sud</t>
  </si>
  <si>
    <t>Centru multifuncțional de servicii publice strada Porumbeilor nr.1</t>
  </si>
  <si>
    <t>Reactualizarea hărților de zgomot</t>
  </si>
  <si>
    <t>Branșament electric pentru teren de minifotbal situat pe strada Fabricii</t>
  </si>
  <si>
    <t>Pasarelă pietonală şi velo intersecţia Burdea</t>
  </si>
  <si>
    <t>Extinderea iluminatului public pe strada Lazarului</t>
  </si>
  <si>
    <t>Modernizare pasaje pietonale care fac legătura între centru nou și digul de pe malul drept al râului Someș</t>
  </si>
  <si>
    <t>Măsuri de conformitate la normele SSI - Centrul Multifuncțional Social Satu Mare, str.Uzinei, nr.28</t>
  </si>
  <si>
    <t>Centrală termică sediul DAS Satu Mare</t>
  </si>
  <si>
    <t>propus spre achiziție</t>
  </si>
  <si>
    <t>Aparatură medicală stomatologică - compresor cu carcasa de insonorizare</t>
  </si>
  <si>
    <t>Aparatură medicală stomatologică - Electrocauter</t>
  </si>
  <si>
    <t>Aparatură medicală stomatologică - turbină</t>
  </si>
  <si>
    <t>Aparatură medicală stomatologică - aparat de profilaxie cu bicarbonate de Na</t>
  </si>
  <si>
    <t>Aparatură medicală stomatologică -  cameră intraorală și monitor</t>
  </si>
  <si>
    <t xml:space="preserve">Achiziție și montaj gard pentru împrejmuirea imobilului stadion Zefirului </t>
  </si>
  <si>
    <t>Construire Bază Sportivă pe strada Vasile Lupu</t>
  </si>
  <si>
    <t>Construire Pasaj Bubteran Calea Traian - strada Cimitirului</t>
  </si>
  <si>
    <t>Reparații capitale Pod Decebal</t>
  </si>
  <si>
    <t>Dotare cu montaj uși și ferestre metalice antifoc la Liceul Teoretic German Johann Ettinger</t>
  </si>
  <si>
    <t>Sistem încălzire încăpere sala sport la Gradinița cu program Prelungit Guliver</t>
  </si>
  <si>
    <t>Uși rezistente la foc la Liceul cu Program Sportiv –sala de sport sr. Ady Endre nr. 15</t>
  </si>
  <si>
    <t xml:space="preserve">Servicii de expertizare tehnică la rezistență pentru Casa Meșteșugarilor </t>
  </si>
  <si>
    <t>Sistem de iluminat special pentru expoziții</t>
  </si>
  <si>
    <t>Panou luminos</t>
  </si>
  <si>
    <t xml:space="preserve"> Sistem de închiriere de biciclete</t>
  </si>
  <si>
    <t xml:space="preserve"> Modernizare infrastructură educațională Liceul Tehnologic ”Constantin Brâncuși”</t>
  </si>
  <si>
    <t xml:space="preserve"> Amenajare pistă de biciclete pe strada Botizului - Pod Golescu</t>
  </si>
  <si>
    <t>Reabilitarea clădirii Hotel Sport, situată pe strada Mileniului, nr.25</t>
  </si>
  <si>
    <t xml:space="preserve"> Reabilitare fațade și acoperiș la imobilul situat pe strada Horea nr.6</t>
  </si>
  <si>
    <t>propus spre contractare</t>
  </si>
  <si>
    <t>propus spre achizitie</t>
  </si>
  <si>
    <t>realizare studiu privind Obiectivul menționat</t>
  </si>
  <si>
    <t xml:space="preserve">In curs de contractare </t>
  </si>
  <si>
    <t>in curs de finalizare</t>
  </si>
  <si>
    <t>În curs de contractare</t>
  </si>
  <si>
    <t>În derulare</t>
  </si>
  <si>
    <t xml:space="preserve">  ec. Ursu Lucia</t>
  </si>
  <si>
    <r>
      <t xml:space="preserve">                              Keresk</t>
    </r>
    <r>
      <rPr>
        <sz val="12"/>
        <rFont val="Calibri"/>
        <family val="2"/>
        <charset val="238"/>
      </rPr>
      <t>é</t>
    </r>
    <r>
      <rPr>
        <sz val="12"/>
        <rFont val="Arial"/>
        <family val="2"/>
      </rPr>
      <t>nyi G</t>
    </r>
    <r>
      <rPr>
        <sz val="12"/>
        <rFont val="Calibri"/>
        <family val="2"/>
        <charset val="238"/>
      </rPr>
      <t>á</t>
    </r>
    <r>
      <rPr>
        <sz val="12"/>
        <rFont val="Arial"/>
        <family val="2"/>
      </rPr>
      <t xml:space="preserve">bor                                </t>
    </r>
  </si>
  <si>
    <t>in vederea contractarii</t>
  </si>
  <si>
    <t>Pasarelă pietonala și velo peste râul Someș, cartierul funcționarilor-Micro 16</t>
  </si>
  <si>
    <t>PUZ Amenajare pădure urbană Noroieni</t>
  </si>
  <si>
    <t>Amenajare pădure urbană Noroieni</t>
  </si>
  <si>
    <t>Managementul traficului transportului public și rutier-componentele: stații de autobus și intersecții</t>
  </si>
  <si>
    <t>Documentația tehnică privind asigurarea infrastructurii pentru stațiile de încărcare</t>
  </si>
  <si>
    <t xml:space="preserve"> “Modernizarea pistei de biciclete POD GOLESCU şi construirea unui pasaj suprateran pentru pietoni şi biciclişti în intersecţia Crinul”</t>
  </si>
  <si>
    <t>Actualizare DALI</t>
  </si>
  <si>
    <t>Regenerare urbană în zona cartierului MICRO 15</t>
  </si>
  <si>
    <t>Lucrări în regim de urgență de execuție gard de împrejmuire a stadionului Someș de pe strada Zefirului din Municipiul Satu Mare</t>
  </si>
  <si>
    <t>in contractare</t>
  </si>
  <si>
    <t>PT- documentație</t>
  </si>
  <si>
    <t>Achiziție sisteme de semaforizare cu butoane pentru 4 treceri de pietoni din Piața Libertății din municipiul Satu Mare</t>
  </si>
  <si>
    <t>Achiziție de elemente decorative pentru domeniul public din municipiul Satu Mare</t>
  </si>
  <si>
    <t>Sistem de securitate la CSU Str. Gladiolei nr. 14</t>
  </si>
  <si>
    <t>PUZ Reconversia și refuncționalizarea terenurilor degradate și neutilizate situate pe malurile Someșului- MAL STÂNG</t>
  </si>
  <si>
    <t>PUZ Reconversia și refuncționalizarea terenurilor degradate și neutilizate situate pe malurile Someșului- MAL DREPT</t>
  </si>
  <si>
    <t xml:space="preserve">Construirea de piste de biciclete în municipiul Satu Mare MAL DREPT </t>
  </si>
  <si>
    <t>Construirea de piste de biciclete în municipiul Satu Mare MAL STÂNG</t>
  </si>
  <si>
    <t>Anexa nr. 8 la H.C.L. Satu Mare nr.67/14.03.2024</t>
  </si>
  <si>
    <t xml:space="preserve">                                                           Vizat spre neschimbare</t>
  </si>
  <si>
    <t>Președinte de ședință                                                                                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</si>
</sst>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lei&quot;_-;\-* #,##0.00\ &quot;lei&quot;_-;_-* &quot;-&quot;??\ &quot;lei&quot;_-;_-@_-"/>
    <numFmt numFmtId="164" formatCode="#,##0\ _l_e_i"/>
    <numFmt numFmtId="165" formatCode="#,##0.0\ _l_e_i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u/>
      <sz val="12"/>
      <name val="Arial"/>
      <family val="2"/>
    </font>
    <font>
      <b/>
      <i/>
      <sz val="14"/>
      <color rgb="FFC00000"/>
      <name val="Arial"/>
      <family val="2"/>
    </font>
    <font>
      <b/>
      <u/>
      <sz val="14"/>
      <color rgb="FF000000"/>
      <name val="Arial"/>
      <family val="2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2"/>
      <name val="Arial"/>
      <family val="2"/>
    </font>
    <font>
      <sz val="12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63">
    <xf numFmtId="0" fontId="0" fillId="0" borderId="0" xfId="0"/>
    <xf numFmtId="0" fontId="0" fillId="0" borderId="0" xfId="0" applyAlignment="1">
      <alignment wrapText="1"/>
    </xf>
    <xf numFmtId="0" fontId="0" fillId="0" borderId="4" xfId="0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right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right" wrapText="1"/>
    </xf>
    <xf numFmtId="0" fontId="0" fillId="2" borderId="3" xfId="0" applyFill="1" applyBorder="1" applyAlignment="1">
      <alignment wrapText="1"/>
    </xf>
    <xf numFmtId="0" fontId="0" fillId="0" borderId="0" xfId="0" applyAlignment="1">
      <alignment horizontal="left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right" wrapText="1"/>
    </xf>
    <xf numFmtId="0" fontId="0" fillId="0" borderId="7" xfId="0" applyBorder="1" applyAlignment="1">
      <alignment vertical="center"/>
    </xf>
    <xf numFmtId="0" fontId="0" fillId="2" borderId="4" xfId="0" applyFill="1" applyBorder="1"/>
    <xf numFmtId="0" fontId="4" fillId="2" borderId="4" xfId="0" applyFont="1" applyFill="1" applyBorder="1"/>
    <xf numFmtId="0" fontId="1" fillId="2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7" fillId="4" borderId="6" xfId="0" applyFont="1" applyFill="1" applyBorder="1"/>
    <xf numFmtId="0" fontId="7" fillId="4" borderId="23" xfId="0" applyFont="1" applyFill="1" applyBorder="1"/>
    <xf numFmtId="0" fontId="1" fillId="6" borderId="26" xfId="0" applyFont="1" applyFill="1" applyBorder="1" applyAlignment="1">
      <alignment vertical="center"/>
    </xf>
    <xf numFmtId="0" fontId="1" fillId="6" borderId="27" xfId="0" applyFont="1" applyFill="1" applyBorder="1" applyAlignment="1">
      <alignment vertical="center"/>
    </xf>
    <xf numFmtId="0" fontId="1" fillId="6" borderId="29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0" fillId="8" borderId="0" xfId="0" applyFill="1"/>
    <xf numFmtId="0" fontId="1" fillId="8" borderId="0" xfId="0" applyFont="1" applyFill="1" applyAlignment="1">
      <alignment horizontal="left"/>
    </xf>
    <xf numFmtId="0" fontId="0" fillId="8" borderId="0" xfId="0" applyFill="1" applyAlignment="1">
      <alignment wrapText="1"/>
    </xf>
    <xf numFmtId="0" fontId="1" fillId="0" borderId="0" xfId="0" applyFont="1" applyAlignment="1">
      <alignment vertical="center" wrapText="1"/>
    </xf>
    <xf numFmtId="3" fontId="1" fillId="3" borderId="0" xfId="0" applyNumberFormat="1" applyFont="1" applyFill="1" applyAlignment="1">
      <alignment horizontal="right" wrapText="1"/>
    </xf>
    <xf numFmtId="3" fontId="1" fillId="3" borderId="0" xfId="0" applyNumberFormat="1" applyFont="1" applyFill="1" applyAlignment="1">
      <alignment horizontal="center" wrapText="1"/>
    </xf>
    <xf numFmtId="3" fontId="4" fillId="2" borderId="4" xfId="0" applyNumberFormat="1" applyFont="1" applyFill="1" applyBorder="1"/>
    <xf numFmtId="3" fontId="1" fillId="2" borderId="4" xfId="0" applyNumberFormat="1" applyFont="1" applyFill="1" applyBorder="1" applyAlignment="1">
      <alignment horizontal="center"/>
    </xf>
    <xf numFmtId="3" fontId="0" fillId="0" borderId="0" xfId="0" applyNumberFormat="1" applyAlignment="1">
      <alignment wrapText="1"/>
    </xf>
    <xf numFmtId="3" fontId="0" fillId="8" borderId="0" xfId="0" applyNumberFormat="1" applyFill="1" applyAlignment="1">
      <alignment wrapText="1"/>
    </xf>
    <xf numFmtId="3" fontId="0" fillId="0" borderId="7" xfId="0" applyNumberFormat="1" applyBorder="1" applyAlignment="1">
      <alignment vertical="center"/>
    </xf>
    <xf numFmtId="3" fontId="0" fillId="2" borderId="0" xfId="0" applyNumberFormat="1" applyFill="1" applyAlignment="1">
      <alignment wrapText="1"/>
    </xf>
    <xf numFmtId="3" fontId="1" fillId="6" borderId="25" xfId="0" applyNumberFormat="1" applyFont="1" applyFill="1" applyBorder="1" applyAlignment="1">
      <alignment vertical="center"/>
    </xf>
    <xf numFmtId="3" fontId="1" fillId="6" borderId="4" xfId="0" applyNumberFormat="1" applyFont="1" applyFill="1" applyBorder="1" applyAlignment="1">
      <alignment vertical="center"/>
    </xf>
    <xf numFmtId="3" fontId="1" fillId="6" borderId="28" xfId="0" applyNumberFormat="1" applyFont="1" applyFill="1" applyBorder="1" applyAlignment="1">
      <alignment vertical="center"/>
    </xf>
    <xf numFmtId="3" fontId="7" fillId="4" borderId="6" xfId="0" applyNumberFormat="1" applyFont="1" applyFill="1" applyBorder="1"/>
    <xf numFmtId="3" fontId="1" fillId="3" borderId="0" xfId="0" applyNumberFormat="1" applyFont="1" applyFill="1" applyAlignment="1">
      <alignment horizontal="center" vertical="top" wrapText="1"/>
    </xf>
    <xf numFmtId="3" fontId="1" fillId="0" borderId="0" xfId="0" applyNumberFormat="1" applyFont="1" applyAlignment="1">
      <alignment vertical="center" wrapText="1"/>
    </xf>
    <xf numFmtId="3" fontId="1" fillId="0" borderId="0" xfId="0" applyNumberFormat="1" applyFont="1" applyAlignment="1">
      <alignment wrapText="1"/>
    </xf>
    <xf numFmtId="3" fontId="1" fillId="2" borderId="2" xfId="0" applyNumberFormat="1" applyFont="1" applyFill="1" applyBorder="1" applyAlignment="1">
      <alignment horizontal="right" wrapText="1"/>
    </xf>
    <xf numFmtId="3" fontId="0" fillId="2" borderId="3" xfId="0" applyNumberFormat="1" applyFill="1" applyBorder="1" applyAlignment="1">
      <alignment wrapText="1"/>
    </xf>
    <xf numFmtId="0" fontId="1" fillId="8" borderId="0" xfId="0" applyFont="1" applyFill="1" applyAlignment="1">
      <alignment horizontal="center"/>
    </xf>
    <xf numFmtId="0" fontId="15" fillId="3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/>
    <xf numFmtId="0" fontId="16" fillId="8" borderId="0" xfId="0" applyFont="1" applyFill="1"/>
    <xf numFmtId="0" fontId="16" fillId="0" borderId="0" xfId="0" applyFont="1" applyAlignment="1">
      <alignment horizontal="left" wrapText="1"/>
    </xf>
    <xf numFmtId="0" fontId="16" fillId="9" borderId="0" xfId="0" applyFont="1" applyFill="1"/>
    <xf numFmtId="0" fontId="1" fillId="8" borderId="0" xfId="0" applyFont="1" applyFill="1" applyAlignment="1">
      <alignment horizontal="right" wrapText="1"/>
    </xf>
    <xf numFmtId="0" fontId="0" fillId="0" borderId="0" xfId="0" applyAlignment="1">
      <alignment horizontal="center" wrapText="1"/>
    </xf>
    <xf numFmtId="0" fontId="0" fillId="9" borderId="0" xfId="0" applyFill="1"/>
    <xf numFmtId="3" fontId="0" fillId="9" borderId="0" xfId="0" applyNumberFormat="1" applyFill="1" applyAlignment="1">
      <alignment wrapText="1"/>
    </xf>
    <xf numFmtId="3" fontId="1" fillId="8" borderId="0" xfId="0" applyNumberFormat="1" applyFont="1" applyFill="1" applyAlignment="1">
      <alignment horizontal="right" wrapText="1"/>
    </xf>
    <xf numFmtId="3" fontId="0" fillId="8" borderId="0" xfId="0" applyNumberFormat="1" applyFill="1" applyAlignment="1">
      <alignment horizontal="center" wrapText="1"/>
    </xf>
    <xf numFmtId="3" fontId="4" fillId="2" borderId="4" xfId="0" applyNumberFormat="1" applyFont="1" applyFill="1" applyBorder="1" applyAlignment="1">
      <alignment horizontal="center"/>
    </xf>
    <xf numFmtId="0" fontId="0" fillId="9" borderId="0" xfId="0" applyFill="1" applyAlignment="1">
      <alignment horizontal="center" wrapText="1"/>
    </xf>
    <xf numFmtId="3" fontId="0" fillId="8" borderId="0" xfId="0" applyNumberFormat="1" applyFill="1" applyAlignment="1">
      <alignment vertical="center" wrapText="1"/>
    </xf>
    <xf numFmtId="0" fontId="0" fillId="8" borderId="0" xfId="0" applyFill="1" applyAlignment="1">
      <alignment horizontal="center" vertical="center" wrapText="1"/>
    </xf>
    <xf numFmtId="3" fontId="1" fillId="0" borderId="0" xfId="0" applyNumberFormat="1" applyFont="1"/>
    <xf numFmtId="0" fontId="0" fillId="9" borderId="0" xfId="0" applyFill="1" applyAlignment="1">
      <alignment wrapText="1"/>
    </xf>
    <xf numFmtId="0" fontId="0" fillId="0" borderId="8" xfId="0" applyBorder="1" applyAlignment="1">
      <alignment vertical="center"/>
    </xf>
    <xf numFmtId="3" fontId="1" fillId="0" borderId="0" xfId="0" applyNumberFormat="1" applyFont="1" applyAlignment="1">
      <alignment horizontal="right" wrapText="1"/>
    </xf>
    <xf numFmtId="3" fontId="1" fillId="2" borderId="0" xfId="0" applyNumberFormat="1" applyFont="1" applyFill="1" applyAlignment="1">
      <alignment wrapText="1"/>
    </xf>
    <xf numFmtId="0" fontId="1" fillId="6" borderId="31" xfId="0" applyFont="1" applyFill="1" applyBorder="1" applyAlignment="1">
      <alignment vertical="center"/>
    </xf>
    <xf numFmtId="0" fontId="1" fillId="6" borderId="32" xfId="0" applyFont="1" applyFill="1" applyBorder="1" applyAlignment="1">
      <alignment vertical="center"/>
    </xf>
    <xf numFmtId="164" fontId="1" fillId="3" borderId="0" xfId="0" applyNumberFormat="1" applyFont="1" applyFill="1" applyAlignment="1">
      <alignment horizontal="right" wrapText="1"/>
    </xf>
    <xf numFmtId="164" fontId="1" fillId="0" borderId="0" xfId="0" applyNumberFormat="1" applyFont="1" applyAlignment="1">
      <alignment horizontal="right" wrapText="1"/>
    </xf>
    <xf numFmtId="164" fontId="0" fillId="0" borderId="0" xfId="0" applyNumberFormat="1" applyAlignment="1">
      <alignment wrapText="1"/>
    </xf>
    <xf numFmtId="164" fontId="4" fillId="2" borderId="4" xfId="0" applyNumberFormat="1" applyFont="1" applyFill="1" applyBorder="1"/>
    <xf numFmtId="164" fontId="0" fillId="0" borderId="7" xfId="0" applyNumberFormat="1" applyBorder="1" applyAlignment="1">
      <alignment vertical="center"/>
    </xf>
    <xf numFmtId="164" fontId="0" fillId="2" borderId="0" xfId="0" applyNumberFormat="1" applyFill="1" applyAlignment="1">
      <alignment wrapText="1"/>
    </xf>
    <xf numFmtId="164" fontId="0" fillId="8" borderId="0" xfId="0" applyNumberFormat="1" applyFill="1" applyAlignment="1">
      <alignment wrapText="1"/>
    </xf>
    <xf numFmtId="164" fontId="1" fillId="2" borderId="4" xfId="0" applyNumberFormat="1" applyFont="1" applyFill="1" applyBorder="1"/>
    <xf numFmtId="0" fontId="1" fillId="2" borderId="4" xfId="0" applyFont="1" applyFill="1" applyBorder="1"/>
    <xf numFmtId="164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64" fontId="1" fillId="2" borderId="0" xfId="0" applyNumberFormat="1" applyFont="1" applyFill="1" applyAlignment="1">
      <alignment wrapText="1"/>
    </xf>
    <xf numFmtId="3" fontId="1" fillId="2" borderId="4" xfId="0" applyNumberFormat="1" applyFont="1" applyFill="1" applyBorder="1"/>
    <xf numFmtId="3" fontId="1" fillId="0" borderId="7" xfId="0" applyNumberFormat="1" applyFont="1" applyBorder="1" applyAlignment="1">
      <alignment vertical="center"/>
    </xf>
    <xf numFmtId="0" fontId="0" fillId="8" borderId="0" xfId="0" applyFill="1" applyAlignment="1">
      <alignment horizontal="center" wrapText="1"/>
    </xf>
    <xf numFmtId="3" fontId="17" fillId="8" borderId="0" xfId="0" applyNumberFormat="1" applyFont="1" applyFill="1" applyAlignment="1">
      <alignment wrapText="1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center" vertical="top" wrapText="1"/>
    </xf>
    <xf numFmtId="3" fontId="4" fillId="3" borderId="0" xfId="0" applyNumberFormat="1" applyFont="1" applyFill="1" applyAlignment="1">
      <alignment horizontal="right" wrapText="1"/>
    </xf>
    <xf numFmtId="0" fontId="4" fillId="3" borderId="0" xfId="0" applyFont="1" applyFill="1" applyAlignment="1">
      <alignment horizontal="right" wrapText="1"/>
    </xf>
    <xf numFmtId="0" fontId="4" fillId="0" borderId="0" xfId="0" applyFont="1" applyAlignment="1">
      <alignment horizontal="left"/>
    </xf>
    <xf numFmtId="0" fontId="4" fillId="8" borderId="0" xfId="0" applyFont="1" applyFill="1"/>
    <xf numFmtId="3" fontId="4" fillId="8" borderId="0" xfId="0" applyNumberFormat="1" applyFont="1" applyFill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/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3" fontId="0" fillId="11" borderId="7" xfId="0" applyNumberFormat="1" applyFill="1" applyBorder="1" applyAlignment="1">
      <alignment vertical="center"/>
    </xf>
    <xf numFmtId="0" fontId="0" fillId="11" borderId="7" xfId="0" applyFill="1" applyBorder="1" applyAlignment="1">
      <alignment vertical="center"/>
    </xf>
    <xf numFmtId="164" fontId="1" fillId="8" borderId="0" xfId="0" applyNumberFormat="1" applyFont="1" applyFill="1" applyAlignment="1">
      <alignment horizontal="left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0" fontId="18" fillId="2" borderId="4" xfId="0" applyFont="1" applyFill="1" applyBorder="1"/>
    <xf numFmtId="3" fontId="18" fillId="2" borderId="4" xfId="0" applyNumberFormat="1" applyFont="1" applyFill="1" applyBorder="1"/>
    <xf numFmtId="0" fontId="18" fillId="0" borderId="0" xfId="0" applyFont="1"/>
    <xf numFmtId="3" fontId="18" fillId="11" borderId="7" xfId="0" applyNumberFormat="1" applyFont="1" applyFill="1" applyBorder="1" applyAlignment="1">
      <alignment vertical="center"/>
    </xf>
    <xf numFmtId="0" fontId="18" fillId="0" borderId="7" xfId="0" applyFont="1" applyBorder="1" applyAlignment="1">
      <alignment vertical="center"/>
    </xf>
    <xf numFmtId="3" fontId="18" fillId="0" borderId="7" xfId="0" applyNumberFormat="1" applyFont="1" applyBorder="1" applyAlignment="1">
      <alignment vertical="center"/>
    </xf>
    <xf numFmtId="3" fontId="21" fillId="2" borderId="4" xfId="0" applyNumberFormat="1" applyFont="1" applyFill="1" applyBorder="1"/>
    <xf numFmtId="164" fontId="18" fillId="2" borderId="4" xfId="0" applyNumberFormat="1" applyFont="1" applyFill="1" applyBorder="1"/>
    <xf numFmtId="3" fontId="1" fillId="8" borderId="0" xfId="0" applyNumberFormat="1" applyFont="1" applyFill="1" applyAlignment="1">
      <alignment horizontal="left"/>
    </xf>
    <xf numFmtId="3" fontId="0" fillId="12" borderId="0" xfId="0" applyNumberFormat="1" applyFill="1" applyAlignment="1">
      <alignment wrapText="1"/>
    </xf>
    <xf numFmtId="165" fontId="1" fillId="8" borderId="0" xfId="0" applyNumberFormat="1" applyFont="1" applyFill="1" applyAlignment="1">
      <alignment horizontal="left"/>
    </xf>
    <xf numFmtId="3" fontId="0" fillId="10" borderId="0" xfId="0" applyNumberFormat="1" applyFill="1" applyAlignment="1">
      <alignment wrapText="1"/>
    </xf>
    <xf numFmtId="164" fontId="0" fillId="10" borderId="0" xfId="0" applyNumberFormat="1" applyFill="1" applyAlignment="1">
      <alignment wrapText="1"/>
    </xf>
    <xf numFmtId="0" fontId="0" fillId="10" borderId="0" xfId="0" applyFill="1"/>
    <xf numFmtId="0" fontId="0" fillId="10" borderId="0" xfId="0" applyFill="1" applyAlignment="1">
      <alignment wrapText="1"/>
    </xf>
    <xf numFmtId="3" fontId="0" fillId="13" borderId="0" xfId="0" applyNumberFormat="1" applyFill="1" applyAlignment="1">
      <alignment wrapText="1"/>
    </xf>
    <xf numFmtId="0" fontId="12" fillId="0" borderId="0" xfId="0" applyFont="1"/>
    <xf numFmtId="0" fontId="23" fillId="0" borderId="0" xfId="0" applyFont="1"/>
    <xf numFmtId="0" fontId="1" fillId="14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15" borderId="0" xfId="0" applyFont="1" applyFill="1" applyAlignment="1">
      <alignment horizontal="center"/>
    </xf>
    <xf numFmtId="3" fontId="0" fillId="15" borderId="0" xfId="0" applyNumberFormat="1" applyFill="1" applyAlignment="1">
      <alignment wrapText="1"/>
    </xf>
    <xf numFmtId="0" fontId="1" fillId="16" borderId="0" xfId="0" applyFont="1" applyFill="1" applyAlignment="1">
      <alignment horizontal="center"/>
    </xf>
    <xf numFmtId="0" fontId="0" fillId="16" borderId="0" xfId="0" applyFill="1"/>
    <xf numFmtId="3" fontId="0" fillId="8" borderId="0" xfId="0" applyNumberFormat="1" applyFill="1"/>
    <xf numFmtId="0" fontId="1" fillId="13" borderId="0" xfId="0" applyFont="1" applyFill="1" applyAlignment="1">
      <alignment horizontal="center"/>
    </xf>
    <xf numFmtId="3" fontId="1" fillId="10" borderId="0" xfId="0" applyNumberFormat="1" applyFont="1" applyFill="1" applyAlignment="1">
      <alignment horizontal="right" wrapText="1"/>
    </xf>
    <xf numFmtId="3" fontId="1" fillId="0" borderId="0" xfId="0" applyNumberFormat="1" applyFont="1" applyAlignment="1">
      <alignment horizontal="center" vertical="center" wrapText="1"/>
    </xf>
    <xf numFmtId="3" fontId="1" fillId="8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8" borderId="5" xfId="0" applyFont="1" applyFill="1" applyBorder="1" applyAlignment="1">
      <alignment horizontal="left" wrapText="1"/>
    </xf>
    <xf numFmtId="3" fontId="4" fillId="8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5" fillId="8" borderId="5" xfId="0" applyFont="1" applyFill="1" applyBorder="1" applyAlignment="1">
      <alignment horizontal="center" wrapText="1"/>
    </xf>
    <xf numFmtId="0" fontId="4" fillId="10" borderId="5" xfId="0" applyFont="1" applyFill="1" applyBorder="1" applyAlignment="1">
      <alignment horizontal="center" wrapText="1"/>
    </xf>
    <xf numFmtId="0" fontId="1" fillId="10" borderId="5" xfId="0" applyFont="1" applyFill="1" applyBorder="1" applyAlignment="1">
      <alignment horizontal="center" wrapText="1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9" fillId="2" borderId="9" xfId="0" applyFont="1" applyFill="1" applyBorder="1" applyAlignment="1">
      <alignment horizontal="right"/>
    </xf>
    <xf numFmtId="0" fontId="19" fillId="2" borderId="10" xfId="0" applyFont="1" applyFill="1" applyBorder="1" applyAlignment="1">
      <alignment horizontal="right"/>
    </xf>
    <xf numFmtId="0" fontId="19" fillId="2" borderId="11" xfId="0" applyFont="1" applyFill="1" applyBorder="1" applyAlignment="1">
      <alignment horizontal="right"/>
    </xf>
    <xf numFmtId="0" fontId="19" fillId="2" borderId="9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19" fillId="2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0" fillId="0" borderId="17" xfId="0" applyFont="1" applyBorder="1" applyAlignment="1">
      <alignment horizontal="right"/>
    </xf>
    <xf numFmtId="0" fontId="20" fillId="0" borderId="18" xfId="0" applyFont="1" applyBorder="1" applyAlignment="1">
      <alignment horizontal="right"/>
    </xf>
    <xf numFmtId="0" fontId="20" fillId="0" borderId="19" xfId="0" applyFont="1" applyBorder="1" applyAlignment="1">
      <alignment horizontal="right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20" fillId="0" borderId="15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16" xfId="0" applyFont="1" applyBorder="1" applyAlignment="1">
      <alignment horizontal="right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15" fillId="0" borderId="0" xfId="0" applyFont="1" applyAlignment="1">
      <alignment horizontal="center"/>
    </xf>
    <xf numFmtId="0" fontId="1" fillId="2" borderId="0" xfId="0" applyFont="1" applyFill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0" fillId="0" borderId="12" xfId="0" applyFont="1" applyBorder="1" applyAlignment="1">
      <alignment horizontal="right"/>
    </xf>
    <xf numFmtId="0" fontId="20" fillId="0" borderId="13" xfId="0" applyFont="1" applyBorder="1" applyAlignment="1">
      <alignment horizontal="right"/>
    </xf>
    <xf numFmtId="0" fontId="20" fillId="0" borderId="14" xfId="0" applyFont="1" applyBorder="1" applyAlignment="1">
      <alignment horizontal="right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6" xfId="0" applyFont="1" applyBorder="1" applyAlignment="1">
      <alignment horizontal="right"/>
    </xf>
    <xf numFmtId="3" fontId="0" fillId="8" borderId="7" xfId="0" applyNumberFormat="1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6" borderId="21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/>
    <xf numFmtId="0" fontId="3" fillId="6" borderId="24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3" fontId="1" fillId="6" borderId="30" xfId="0" applyNumberFormat="1" applyFont="1" applyFill="1" applyBorder="1" applyAlignment="1">
      <alignment horizontal="center" vertical="center" wrapText="1"/>
    </xf>
    <xf numFmtId="3" fontId="1" fillId="6" borderId="31" xfId="0" applyNumberFormat="1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16" fillId="8" borderId="5" xfId="0" applyFont="1" applyFill="1" applyBorder="1" applyAlignment="1">
      <alignment horizontal="left" wrapText="1"/>
    </xf>
    <xf numFmtId="0" fontId="15" fillId="8" borderId="5" xfId="0" applyFont="1" applyFill="1" applyBorder="1" applyAlignment="1">
      <alignment horizontal="left" wrapText="1"/>
    </xf>
    <xf numFmtId="0" fontId="1" fillId="8" borderId="0" xfId="0" applyFont="1" applyFill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5" fillId="8" borderId="5" xfId="0" applyFont="1" applyFill="1" applyBorder="1" applyAlignment="1">
      <alignment horizontal="center"/>
    </xf>
    <xf numFmtId="0" fontId="15" fillId="8" borderId="5" xfId="0" applyFont="1" applyFill="1" applyBorder="1" applyAlignment="1">
      <alignment horizontal="center" wrapText="1"/>
    </xf>
    <xf numFmtId="3" fontId="0" fillId="8" borderId="7" xfId="0" applyNumberFormat="1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164" fontId="18" fillId="0" borderId="7" xfId="0" applyNumberFormat="1" applyFont="1" applyBorder="1" applyAlignment="1">
      <alignment horizontal="center" vertical="center"/>
    </xf>
    <xf numFmtId="164" fontId="18" fillId="0" borderId="8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3" fontId="18" fillId="0" borderId="7" xfId="0" applyNumberFormat="1" applyFont="1" applyBorder="1" applyAlignment="1">
      <alignment horizontal="center" vertical="center"/>
    </xf>
    <xf numFmtId="3" fontId="18" fillId="0" borderId="8" xfId="0" applyNumberFormat="1" applyFont="1" applyBorder="1" applyAlignment="1">
      <alignment horizontal="center" vertical="center"/>
    </xf>
    <xf numFmtId="3" fontId="1" fillId="6" borderId="30" xfId="0" applyNumberFormat="1" applyFont="1" applyFill="1" applyBorder="1" applyAlignment="1">
      <alignment horizontal="center" vertical="center"/>
    </xf>
    <xf numFmtId="3" fontId="1" fillId="6" borderId="31" xfId="0" applyNumberFormat="1" applyFont="1" applyFill="1" applyBorder="1" applyAlignment="1">
      <alignment horizontal="center" vertical="center"/>
    </xf>
    <xf numFmtId="3" fontId="1" fillId="6" borderId="32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44" fontId="9" fillId="5" borderId="15" xfId="1" applyFont="1" applyFill="1" applyBorder="1" applyAlignment="1">
      <alignment horizontal="center"/>
    </xf>
    <xf numFmtId="44" fontId="9" fillId="5" borderId="0" xfId="1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0" xfId="0" applyFont="1" applyAlignment="1">
      <alignment horizontal="center"/>
    </xf>
    <xf numFmtId="44" fontId="14" fillId="5" borderId="20" xfId="1" applyFont="1" applyFill="1" applyBorder="1" applyAlignment="1">
      <alignment horizontal="center"/>
    </xf>
    <xf numFmtId="44" fontId="14" fillId="5" borderId="0" xfId="1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1" fillId="6" borderId="31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wrapText="1"/>
    </xf>
    <xf numFmtId="0" fontId="1" fillId="9" borderId="0" xfId="0" applyFont="1" applyFill="1" applyAlignment="1">
      <alignment horizontal="center"/>
    </xf>
    <xf numFmtId="0" fontId="1" fillId="3" borderId="5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3" fontId="0" fillId="8" borderId="0" xfId="0" applyNumberFormat="1" applyFill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38207-F63F-40D1-BC1B-555AE671D724}">
  <sheetPr>
    <pageSetUpPr fitToPage="1"/>
  </sheetPr>
  <dimension ref="A1:K1573"/>
  <sheetViews>
    <sheetView tabSelected="1" zoomScale="70" zoomScaleNormal="70" workbookViewId="0">
      <pane ySplit="4" topLeftCell="A1529" activePane="bottomLeft" state="frozen"/>
      <selection pane="bottomLeft" activeCell="F1566" sqref="F1566:F1569"/>
    </sheetView>
  </sheetViews>
  <sheetFormatPr defaultRowHeight="15" x14ac:dyDescent="0.25"/>
  <cols>
    <col min="1" max="1" width="5.42578125" customWidth="1"/>
    <col min="3" max="3" width="25.28515625" customWidth="1"/>
    <col min="4" max="4" width="14.7109375" customWidth="1"/>
    <col min="5" max="5" width="10.42578125" customWidth="1"/>
    <col min="6" max="6" width="13.7109375" bestFit="1" customWidth="1"/>
    <col min="7" max="7" width="13.7109375" customWidth="1"/>
    <col min="8" max="8" width="22.85546875" bestFit="1" customWidth="1"/>
    <col min="9" max="9" width="17.5703125" customWidth="1"/>
    <col min="10" max="10" width="16.7109375" customWidth="1"/>
    <col min="11" max="11" width="24.42578125" customWidth="1"/>
  </cols>
  <sheetData>
    <row r="1" spans="1:11" ht="18.75" x14ac:dyDescent="0.3">
      <c r="A1" s="247" t="s">
        <v>318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1" ht="18" x14ac:dyDescent="0.25">
      <c r="A2" s="249" t="s">
        <v>123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</row>
    <row r="3" spans="1:11" ht="16.5" thickBot="1" x14ac:dyDescent="0.3">
      <c r="A3" s="251" t="s">
        <v>122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</row>
    <row r="4" spans="1:11" ht="75.75" thickBot="1" x14ac:dyDescent="0.3">
      <c r="A4" s="26" t="s">
        <v>102</v>
      </c>
      <c r="B4" s="27" t="s">
        <v>103</v>
      </c>
      <c r="C4" s="27" t="s">
        <v>104</v>
      </c>
      <c r="D4" s="28" t="s">
        <v>3</v>
      </c>
      <c r="E4" s="28" t="s">
        <v>4</v>
      </c>
      <c r="F4" s="28" t="s">
        <v>5</v>
      </c>
      <c r="G4" s="28" t="s">
        <v>6</v>
      </c>
      <c r="H4" s="27" t="s">
        <v>105</v>
      </c>
      <c r="I4" s="27" t="s">
        <v>106</v>
      </c>
      <c r="J4" s="27" t="s">
        <v>116</v>
      </c>
      <c r="K4" s="29" t="s">
        <v>119</v>
      </c>
    </row>
    <row r="5" spans="1:11" x14ac:dyDescent="0.25">
      <c r="A5" s="3">
        <v>0</v>
      </c>
      <c r="B5" s="4">
        <v>1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4">
        <v>7</v>
      </c>
      <c r="I5" s="4">
        <v>8</v>
      </c>
      <c r="J5" s="4">
        <v>9</v>
      </c>
      <c r="K5" s="4">
        <v>10</v>
      </c>
    </row>
    <row r="6" spans="1:11" x14ac:dyDescent="0.25">
      <c r="A6" s="184" t="s">
        <v>10</v>
      </c>
      <c r="B6" s="184"/>
      <c r="C6" s="184"/>
      <c r="D6" s="184"/>
      <c r="E6" s="184"/>
      <c r="F6" s="184"/>
      <c r="G6" s="184"/>
      <c r="H6" s="8"/>
      <c r="I6" s="9"/>
      <c r="J6" s="19"/>
      <c r="K6" s="19"/>
    </row>
    <row r="7" spans="1:11" x14ac:dyDescent="0.25">
      <c r="A7" s="17"/>
      <c r="B7" s="17"/>
      <c r="C7" s="159" t="s">
        <v>49</v>
      </c>
      <c r="D7" s="160"/>
      <c r="E7" s="160"/>
      <c r="F7" s="160"/>
      <c r="G7" s="161"/>
      <c r="H7" s="18">
        <f>SUM(H8:H14)</f>
        <v>0</v>
      </c>
      <c r="I7" s="36">
        <f>SUM(I8:I14)</f>
        <v>0</v>
      </c>
      <c r="J7" s="36">
        <f>SUM(J8:J14)</f>
        <v>0</v>
      </c>
      <c r="K7" s="18"/>
    </row>
    <row r="8" spans="1:11" x14ac:dyDescent="0.25">
      <c r="A8" s="2"/>
      <c r="B8" s="2"/>
      <c r="C8" s="163" t="s">
        <v>93</v>
      </c>
      <c r="D8" s="164"/>
      <c r="E8" s="164"/>
      <c r="F8" s="164"/>
      <c r="G8" s="165"/>
      <c r="H8" s="16"/>
      <c r="I8" s="40">
        <v>0</v>
      </c>
      <c r="J8" s="40">
        <v>0</v>
      </c>
      <c r="K8" s="16"/>
    </row>
    <row r="9" spans="1:11" x14ac:dyDescent="0.25">
      <c r="A9" s="2"/>
      <c r="B9" s="2"/>
      <c r="C9" s="196" t="s">
        <v>23</v>
      </c>
      <c r="D9" s="197"/>
      <c r="E9" s="197"/>
      <c r="F9" s="197"/>
      <c r="G9" s="198"/>
      <c r="H9" s="70"/>
      <c r="I9" s="40">
        <v>0</v>
      </c>
      <c r="J9" s="40">
        <v>0</v>
      </c>
      <c r="K9" s="16"/>
    </row>
    <row r="10" spans="1:11" x14ac:dyDescent="0.25">
      <c r="A10" s="2"/>
      <c r="B10" s="2"/>
      <c r="C10" s="196" t="s">
        <v>110</v>
      </c>
      <c r="D10" s="197"/>
      <c r="E10" s="197"/>
      <c r="F10" s="197"/>
      <c r="G10" s="198"/>
      <c r="H10" s="70"/>
      <c r="I10" s="40">
        <v>0</v>
      </c>
      <c r="J10" s="40">
        <v>0</v>
      </c>
      <c r="K10" s="16"/>
    </row>
    <row r="11" spans="1:11" x14ac:dyDescent="0.25">
      <c r="A11" s="2"/>
      <c r="B11" s="2"/>
      <c r="C11" s="196" t="s">
        <v>24</v>
      </c>
      <c r="D11" s="197"/>
      <c r="E11" s="197"/>
      <c r="F11" s="197"/>
      <c r="G11" s="198"/>
      <c r="H11" s="70"/>
      <c r="I11" s="40">
        <v>0</v>
      </c>
      <c r="J11" s="40">
        <v>0</v>
      </c>
      <c r="K11" s="16"/>
    </row>
    <row r="12" spans="1:11" x14ac:dyDescent="0.25">
      <c r="A12" s="2"/>
      <c r="B12" s="2"/>
      <c r="C12" s="196" t="s">
        <v>25</v>
      </c>
      <c r="D12" s="197"/>
      <c r="E12" s="197"/>
      <c r="F12" s="197"/>
      <c r="G12" s="198"/>
      <c r="H12" s="70"/>
      <c r="I12" s="40">
        <v>0</v>
      </c>
      <c r="J12" s="40">
        <v>0</v>
      </c>
      <c r="K12" s="16"/>
    </row>
    <row r="13" spans="1:11" ht="14.25" customHeight="1" x14ac:dyDescent="0.25">
      <c r="A13" s="2"/>
      <c r="B13" s="2"/>
      <c r="C13" s="150" t="s">
        <v>26</v>
      </c>
      <c r="D13" s="151"/>
      <c r="E13" s="151"/>
      <c r="F13" s="151"/>
      <c r="G13" s="152"/>
      <c r="H13" s="70"/>
      <c r="I13" s="40">
        <v>0</v>
      </c>
      <c r="J13" s="40">
        <v>0</v>
      </c>
      <c r="K13" s="16"/>
    </row>
    <row r="14" spans="1:11" ht="14.25" customHeight="1" x14ac:dyDescent="0.25">
      <c r="C14" s="150" t="s">
        <v>80</v>
      </c>
      <c r="D14" s="151"/>
      <c r="E14" s="151"/>
      <c r="F14" s="151"/>
      <c r="G14" s="152"/>
      <c r="H14" s="70"/>
      <c r="I14" s="40">
        <v>0</v>
      </c>
      <c r="J14" s="40">
        <v>0</v>
      </c>
      <c r="K14" s="16"/>
    </row>
    <row r="15" spans="1:11" x14ac:dyDescent="0.25">
      <c r="A15" s="184" t="s">
        <v>11</v>
      </c>
      <c r="B15" s="184"/>
      <c r="C15" s="184"/>
      <c r="D15" s="184"/>
      <c r="E15" s="184"/>
      <c r="F15" s="184"/>
      <c r="G15" s="184"/>
      <c r="H15" s="8"/>
      <c r="I15" s="41"/>
      <c r="J15" s="72"/>
      <c r="K15" s="19"/>
    </row>
    <row r="16" spans="1:11" x14ac:dyDescent="0.25">
      <c r="A16" s="17"/>
      <c r="B16" s="17"/>
      <c r="C16" s="159" t="s">
        <v>50</v>
      </c>
      <c r="D16" s="160"/>
      <c r="E16" s="160"/>
      <c r="F16" s="160"/>
      <c r="G16" s="161"/>
      <c r="H16" s="18">
        <f>SUM(H17:H23)</f>
        <v>0</v>
      </c>
      <c r="I16" s="36">
        <f>SUM(I17:I23)</f>
        <v>0</v>
      </c>
      <c r="J16" s="36">
        <f>SUM(J17:J23)</f>
        <v>0</v>
      </c>
      <c r="K16" s="18"/>
    </row>
    <row r="17" spans="1:11" x14ac:dyDescent="0.25">
      <c r="A17" s="179"/>
      <c r="B17" s="180"/>
      <c r="C17" s="163" t="s">
        <v>94</v>
      </c>
      <c r="D17" s="164"/>
      <c r="E17" s="164"/>
      <c r="F17" s="164"/>
      <c r="G17" s="165"/>
      <c r="H17" s="185"/>
      <c r="I17" s="40">
        <v>0</v>
      </c>
      <c r="J17" s="40">
        <v>0</v>
      </c>
      <c r="K17" s="16"/>
    </row>
    <row r="18" spans="1:11" x14ac:dyDescent="0.25">
      <c r="A18" s="181"/>
      <c r="B18" s="182"/>
      <c r="C18" s="196" t="s">
        <v>27</v>
      </c>
      <c r="D18" s="197"/>
      <c r="E18" s="197"/>
      <c r="F18" s="197"/>
      <c r="G18" s="198"/>
      <c r="H18" s="186"/>
      <c r="I18" s="40">
        <v>0</v>
      </c>
      <c r="J18" s="40">
        <v>0</v>
      </c>
      <c r="K18" s="16"/>
    </row>
    <row r="19" spans="1:11" x14ac:dyDescent="0.25">
      <c r="A19" s="181"/>
      <c r="B19" s="182"/>
      <c r="C19" s="196" t="s">
        <v>111</v>
      </c>
      <c r="D19" s="197"/>
      <c r="E19" s="197"/>
      <c r="F19" s="197"/>
      <c r="G19" s="198"/>
      <c r="H19" s="186"/>
      <c r="I19" s="40">
        <v>0</v>
      </c>
      <c r="J19" s="40">
        <v>0</v>
      </c>
      <c r="K19" s="16"/>
    </row>
    <row r="20" spans="1:11" x14ac:dyDescent="0.25">
      <c r="A20" s="181"/>
      <c r="B20" s="182"/>
      <c r="C20" s="196" t="s">
        <v>29</v>
      </c>
      <c r="D20" s="197"/>
      <c r="E20" s="197"/>
      <c r="F20" s="197"/>
      <c r="G20" s="198"/>
      <c r="H20" s="186"/>
      <c r="I20" s="40">
        <v>0</v>
      </c>
      <c r="J20" s="40">
        <v>0</v>
      </c>
      <c r="K20" s="16"/>
    </row>
    <row r="21" spans="1:11" x14ac:dyDescent="0.25">
      <c r="A21" s="181"/>
      <c r="B21" s="182"/>
      <c r="C21" s="196" t="s">
        <v>30</v>
      </c>
      <c r="D21" s="197"/>
      <c r="E21" s="197"/>
      <c r="F21" s="197"/>
      <c r="G21" s="198"/>
      <c r="H21" s="186"/>
      <c r="I21" s="40">
        <v>0</v>
      </c>
      <c r="J21" s="40">
        <v>0</v>
      </c>
      <c r="K21" s="16"/>
    </row>
    <row r="22" spans="1:11" x14ac:dyDescent="0.25">
      <c r="A22" s="181"/>
      <c r="B22" s="182"/>
      <c r="C22" s="150" t="s">
        <v>31</v>
      </c>
      <c r="D22" s="151"/>
      <c r="E22" s="151"/>
      <c r="F22" s="151"/>
      <c r="G22" s="152"/>
      <c r="H22" s="186"/>
      <c r="I22" s="40">
        <v>0</v>
      </c>
      <c r="J22" s="40">
        <v>0</v>
      </c>
      <c r="K22" s="16"/>
    </row>
    <row r="23" spans="1:11" x14ac:dyDescent="0.25">
      <c r="A23" s="181"/>
      <c r="B23" s="182"/>
      <c r="C23" s="150" t="s">
        <v>81</v>
      </c>
      <c r="D23" s="151"/>
      <c r="E23" s="151"/>
      <c r="F23" s="151"/>
      <c r="G23" s="152"/>
      <c r="H23" s="186"/>
      <c r="I23" s="40">
        <v>0</v>
      </c>
      <c r="J23" s="40">
        <v>0</v>
      </c>
      <c r="K23" s="16"/>
    </row>
    <row r="24" spans="1:11" ht="15.75" thickBot="1" x14ac:dyDescent="0.3">
      <c r="A24" s="184" t="s">
        <v>134</v>
      </c>
      <c r="B24" s="184"/>
      <c r="C24" s="184"/>
      <c r="D24" s="184"/>
      <c r="E24" s="184"/>
      <c r="F24" s="184"/>
      <c r="G24" s="184"/>
      <c r="H24" s="8"/>
      <c r="I24" s="41"/>
      <c r="J24" s="41"/>
      <c r="K24" s="9"/>
    </row>
    <row r="25" spans="1:11" ht="30.75" customHeight="1" x14ac:dyDescent="0.25">
      <c r="A25" s="13">
        <v>1</v>
      </c>
      <c r="B25" s="141" t="s">
        <v>192</v>
      </c>
      <c r="C25" s="141"/>
      <c r="D25" s="141"/>
      <c r="E25" s="141"/>
      <c r="F25" s="141"/>
      <c r="G25" s="14" t="s">
        <v>7</v>
      </c>
      <c r="H25" s="46">
        <f>H26</f>
        <v>6361000</v>
      </c>
      <c r="I25" s="34">
        <f>SUM(I26:I32)</f>
        <v>2737500</v>
      </c>
      <c r="J25" s="34">
        <f>SUM(J26:J32)</f>
        <v>2737500</v>
      </c>
      <c r="K25" s="34"/>
    </row>
    <row r="26" spans="1:11" x14ac:dyDescent="0.25">
      <c r="A26" s="5"/>
      <c r="B26" s="7">
        <v>3</v>
      </c>
      <c r="C26" t="s">
        <v>16</v>
      </c>
      <c r="D26" s="139"/>
      <c r="E26" s="139"/>
      <c r="F26" s="139"/>
      <c r="G26" s="139"/>
      <c r="H26" s="138">
        <v>6361000</v>
      </c>
      <c r="I26" s="61"/>
      <c r="J26" s="61">
        <f>I26</f>
        <v>0</v>
      </c>
      <c r="K26" s="61"/>
    </row>
    <row r="27" spans="1:11" x14ac:dyDescent="0.25">
      <c r="A27" s="5"/>
      <c r="B27" s="7">
        <v>4</v>
      </c>
      <c r="C27" s="30" t="s">
        <v>17</v>
      </c>
      <c r="D27" s="139"/>
      <c r="E27" s="139"/>
      <c r="F27" s="139"/>
      <c r="G27" s="139"/>
      <c r="H27" s="138"/>
      <c r="I27" s="39">
        <v>230000</v>
      </c>
      <c r="J27" s="39">
        <f t="shared" ref="J27:J32" si="0">I27</f>
        <v>230000</v>
      </c>
      <c r="K27" s="39" t="s">
        <v>193</v>
      </c>
    </row>
    <row r="28" spans="1:11" x14ac:dyDescent="0.25">
      <c r="A28" s="5"/>
      <c r="B28" s="7">
        <v>6</v>
      </c>
      <c r="C28" s="30" t="s">
        <v>18</v>
      </c>
      <c r="D28" s="139"/>
      <c r="E28" s="139"/>
      <c r="F28" s="139"/>
      <c r="G28" s="139"/>
      <c r="H28" s="138"/>
      <c r="I28" s="39">
        <v>19500</v>
      </c>
      <c r="J28" s="39">
        <f t="shared" si="0"/>
        <v>19500</v>
      </c>
      <c r="K28" s="39" t="s">
        <v>193</v>
      </c>
    </row>
    <row r="29" spans="1:11" x14ac:dyDescent="0.25">
      <c r="A29" s="5"/>
      <c r="B29" s="7">
        <v>6</v>
      </c>
      <c r="C29" s="30" t="s">
        <v>19</v>
      </c>
      <c r="D29" s="139"/>
      <c r="E29" s="139"/>
      <c r="F29" s="139"/>
      <c r="G29" s="139"/>
      <c r="H29" s="137">
        <v>4920000</v>
      </c>
      <c r="I29" s="39">
        <v>23000</v>
      </c>
      <c r="J29" s="39">
        <f t="shared" si="0"/>
        <v>23000</v>
      </c>
      <c r="K29" s="39" t="s">
        <v>193</v>
      </c>
    </row>
    <row r="30" spans="1:11" x14ac:dyDescent="0.25">
      <c r="A30" s="5"/>
      <c r="B30" s="7">
        <v>2</v>
      </c>
      <c r="C30" s="30" t="s">
        <v>22</v>
      </c>
      <c r="D30" s="139"/>
      <c r="E30" s="139"/>
      <c r="F30" s="139"/>
      <c r="G30" s="139"/>
      <c r="H30" s="137"/>
      <c r="I30" s="39">
        <v>2465000</v>
      </c>
      <c r="J30" s="39">
        <f>I30</f>
        <v>2465000</v>
      </c>
      <c r="K30" s="39" t="s">
        <v>193</v>
      </c>
    </row>
    <row r="31" spans="1:11" x14ac:dyDescent="0.25">
      <c r="A31" s="5"/>
      <c r="B31" s="7">
        <v>5</v>
      </c>
      <c r="C31" t="s">
        <v>20</v>
      </c>
      <c r="D31" s="7"/>
      <c r="E31" s="7"/>
      <c r="F31" s="7"/>
      <c r="G31" s="7">
        <f>E31*F31</f>
        <v>0</v>
      </c>
      <c r="H31" s="137"/>
      <c r="I31" s="38">
        <f>G31</f>
        <v>0</v>
      </c>
      <c r="J31" s="39">
        <f t="shared" si="0"/>
        <v>0</v>
      </c>
      <c r="K31" s="38"/>
    </row>
    <row r="32" spans="1:11" ht="15.75" thickBot="1" x14ac:dyDescent="0.3">
      <c r="A32" s="5"/>
      <c r="B32" s="12">
        <v>10</v>
      </c>
      <c r="C32" t="s">
        <v>21</v>
      </c>
      <c r="D32" s="7"/>
      <c r="E32" s="7"/>
      <c r="F32" s="7"/>
      <c r="G32" s="7">
        <f>E32*F32</f>
        <v>0</v>
      </c>
      <c r="H32" s="4"/>
      <c r="I32" s="38">
        <f>G32</f>
        <v>0</v>
      </c>
      <c r="J32" s="39">
        <f t="shared" si="0"/>
        <v>0</v>
      </c>
      <c r="K32" s="38"/>
    </row>
    <row r="33" spans="1:11" x14ac:dyDescent="0.25">
      <c r="A33" s="13">
        <v>2</v>
      </c>
      <c r="B33" s="142" t="s">
        <v>198</v>
      </c>
      <c r="C33" s="142"/>
      <c r="D33" s="142"/>
      <c r="E33" s="142"/>
      <c r="F33" s="142"/>
      <c r="G33" s="14" t="s">
        <v>7</v>
      </c>
      <c r="H33" s="46">
        <f>H34</f>
        <v>10578216</v>
      </c>
      <c r="I33" s="34">
        <f>SUM(I34:I40)</f>
        <v>536000</v>
      </c>
      <c r="J33" s="34">
        <f>SUM(J34:J40)</f>
        <v>536000</v>
      </c>
      <c r="K33" s="34"/>
    </row>
    <row r="34" spans="1:11" x14ac:dyDescent="0.25">
      <c r="A34" s="5"/>
      <c r="B34" s="7">
        <v>3</v>
      </c>
      <c r="C34" t="s">
        <v>16</v>
      </c>
      <c r="D34" s="139"/>
      <c r="E34" s="139"/>
      <c r="F34" s="139"/>
      <c r="G34" s="139"/>
      <c r="H34" s="138">
        <v>10578216</v>
      </c>
      <c r="I34" s="38">
        <v>0</v>
      </c>
      <c r="J34" s="38">
        <f>I34</f>
        <v>0</v>
      </c>
      <c r="K34" s="38"/>
    </row>
    <row r="35" spans="1:11" x14ac:dyDescent="0.25">
      <c r="A35" s="5"/>
      <c r="B35" s="7">
        <v>4</v>
      </c>
      <c r="C35" t="s">
        <v>17</v>
      </c>
      <c r="D35" s="139"/>
      <c r="E35" s="139"/>
      <c r="F35" s="139"/>
      <c r="G35" s="139"/>
      <c r="H35" s="138"/>
      <c r="I35" s="38">
        <v>0</v>
      </c>
      <c r="J35" s="38">
        <f t="shared" ref="J35:J40" si="1">I35</f>
        <v>0</v>
      </c>
      <c r="K35" s="38"/>
    </row>
    <row r="36" spans="1:11" x14ac:dyDescent="0.25">
      <c r="A36" s="5"/>
      <c r="B36" s="7">
        <v>6</v>
      </c>
      <c r="C36" t="s">
        <v>18</v>
      </c>
      <c r="D36" s="139"/>
      <c r="E36" s="139"/>
      <c r="F36" s="139"/>
      <c r="G36" s="139"/>
      <c r="H36" s="138"/>
      <c r="I36" s="38">
        <v>0</v>
      </c>
      <c r="J36" s="38">
        <f t="shared" si="1"/>
        <v>0</v>
      </c>
      <c r="K36" s="38"/>
    </row>
    <row r="37" spans="1:11" x14ac:dyDescent="0.25">
      <c r="A37" s="5"/>
      <c r="B37" s="7">
        <v>6</v>
      </c>
      <c r="C37" t="s">
        <v>19</v>
      </c>
      <c r="D37" s="139"/>
      <c r="E37" s="139"/>
      <c r="F37" s="139"/>
      <c r="G37" s="139"/>
      <c r="H37" s="137">
        <v>9533840</v>
      </c>
      <c r="I37" s="38">
        <v>0</v>
      </c>
      <c r="J37" s="38">
        <f t="shared" si="1"/>
        <v>0</v>
      </c>
      <c r="K37" s="38"/>
    </row>
    <row r="38" spans="1:11" x14ac:dyDescent="0.25">
      <c r="A38" s="5"/>
      <c r="B38" s="7">
        <v>2</v>
      </c>
      <c r="C38" s="30" t="s">
        <v>22</v>
      </c>
      <c r="D38" s="139"/>
      <c r="E38" s="139"/>
      <c r="F38" s="139"/>
      <c r="G38" s="139"/>
      <c r="H38" s="137"/>
      <c r="I38" s="39">
        <v>536000</v>
      </c>
      <c r="J38" s="39">
        <f t="shared" si="1"/>
        <v>536000</v>
      </c>
      <c r="K38" s="39" t="s">
        <v>128</v>
      </c>
    </row>
    <row r="39" spans="1:11" x14ac:dyDescent="0.25">
      <c r="A39" s="5"/>
      <c r="B39" s="7">
        <v>5</v>
      </c>
      <c r="C39" t="s">
        <v>20</v>
      </c>
      <c r="D39" s="7"/>
      <c r="E39" s="7"/>
      <c r="F39" s="7"/>
      <c r="G39" s="7">
        <f>E39*F39</f>
        <v>0</v>
      </c>
      <c r="H39" s="137"/>
      <c r="I39" s="38">
        <f>G39</f>
        <v>0</v>
      </c>
      <c r="J39" s="38">
        <f t="shared" si="1"/>
        <v>0</v>
      </c>
      <c r="K39" s="38"/>
    </row>
    <row r="40" spans="1:11" ht="15.75" thickBot="1" x14ac:dyDescent="0.3">
      <c r="A40" s="5"/>
      <c r="B40" s="12">
        <v>10</v>
      </c>
      <c r="C40" t="s">
        <v>21</v>
      </c>
      <c r="D40" s="7"/>
      <c r="E40" s="7"/>
      <c r="F40" s="7"/>
      <c r="G40" s="7">
        <f>E40*F40</f>
        <v>0</v>
      </c>
      <c r="H40" s="3"/>
      <c r="I40" s="38">
        <f>G40</f>
        <v>0</v>
      </c>
      <c r="J40" s="38">
        <f t="shared" si="1"/>
        <v>0</v>
      </c>
      <c r="K40" s="38"/>
    </row>
    <row r="41" spans="1:11" ht="35.25" customHeight="1" x14ac:dyDescent="0.25">
      <c r="A41" s="13">
        <v>3</v>
      </c>
      <c r="B41" s="141" t="s">
        <v>204</v>
      </c>
      <c r="C41" s="141"/>
      <c r="D41" s="141"/>
      <c r="E41" s="141"/>
      <c r="F41" s="141"/>
      <c r="G41" s="14" t="s">
        <v>7</v>
      </c>
      <c r="H41" s="46">
        <f>H42</f>
        <v>0</v>
      </c>
      <c r="I41" s="34">
        <f>SUM(I42:I48)</f>
        <v>4000000</v>
      </c>
      <c r="J41" s="34">
        <f>SUM(J42:J48)</f>
        <v>4000000</v>
      </c>
      <c r="K41" s="34"/>
    </row>
    <row r="42" spans="1:11" x14ac:dyDescent="0.25">
      <c r="A42" s="5"/>
      <c r="B42" s="7">
        <v>3</v>
      </c>
      <c r="C42" t="s">
        <v>16</v>
      </c>
      <c r="D42" s="139"/>
      <c r="E42" s="139"/>
      <c r="F42" s="139"/>
      <c r="G42" s="139"/>
      <c r="H42" s="138"/>
      <c r="I42" s="38"/>
      <c r="J42" s="38"/>
      <c r="K42" s="38"/>
    </row>
    <row r="43" spans="1:11" x14ac:dyDescent="0.25">
      <c r="A43" s="5"/>
      <c r="B43" s="7">
        <v>4</v>
      </c>
      <c r="C43" t="s">
        <v>17</v>
      </c>
      <c r="D43" s="139"/>
      <c r="E43" s="139"/>
      <c r="F43" s="139"/>
      <c r="G43" s="139"/>
      <c r="H43" s="138"/>
      <c r="I43" s="38"/>
      <c r="J43" s="38"/>
      <c r="K43" s="38"/>
    </row>
    <row r="44" spans="1:11" x14ac:dyDescent="0.25">
      <c r="A44" s="5"/>
      <c r="B44" s="7">
        <v>6</v>
      </c>
      <c r="C44" t="s">
        <v>18</v>
      </c>
      <c r="D44" s="139"/>
      <c r="E44" s="139"/>
      <c r="F44" s="139"/>
      <c r="G44" s="139"/>
      <c r="H44" s="138"/>
      <c r="I44" s="38"/>
      <c r="J44" s="38"/>
      <c r="K44" s="38"/>
    </row>
    <row r="45" spans="1:11" x14ac:dyDescent="0.25">
      <c r="A45" s="5"/>
      <c r="B45" s="7">
        <v>6</v>
      </c>
      <c r="C45" t="s">
        <v>19</v>
      </c>
      <c r="D45" s="139"/>
      <c r="E45" s="139"/>
      <c r="F45" s="139"/>
      <c r="G45" s="139"/>
      <c r="H45" s="137"/>
      <c r="I45" s="38"/>
      <c r="J45" s="38"/>
      <c r="K45" s="38"/>
    </row>
    <row r="46" spans="1:11" x14ac:dyDescent="0.25">
      <c r="A46" s="5"/>
      <c r="B46" s="7">
        <v>2</v>
      </c>
      <c r="C46" s="30" t="s">
        <v>22</v>
      </c>
      <c r="D46" s="139"/>
      <c r="E46" s="139"/>
      <c r="F46" s="139"/>
      <c r="G46" s="139"/>
      <c r="H46" s="137"/>
      <c r="I46" s="39">
        <v>4000000</v>
      </c>
      <c r="J46" s="39">
        <f>I46</f>
        <v>4000000</v>
      </c>
      <c r="K46" s="39"/>
    </row>
    <row r="47" spans="1:11" x14ac:dyDescent="0.25">
      <c r="A47" s="5"/>
      <c r="B47" s="7">
        <v>5</v>
      </c>
      <c r="C47" t="s">
        <v>20</v>
      </c>
      <c r="D47" s="7"/>
      <c r="E47" s="7"/>
      <c r="F47" s="7"/>
      <c r="G47" s="7">
        <f>E47*F47</f>
        <v>0</v>
      </c>
      <c r="H47" s="137"/>
      <c r="I47" s="38">
        <f>G47</f>
        <v>0</v>
      </c>
      <c r="J47" s="38"/>
      <c r="K47" s="38"/>
    </row>
    <row r="48" spans="1:11" ht="15.75" thickBot="1" x14ac:dyDescent="0.3">
      <c r="A48" s="5"/>
      <c r="B48" s="12">
        <v>10</v>
      </c>
      <c r="C48" t="s">
        <v>21</v>
      </c>
      <c r="D48" s="7"/>
      <c r="E48" s="7"/>
      <c r="F48" s="7"/>
      <c r="G48" s="7">
        <f>E48*F48</f>
        <v>0</v>
      </c>
      <c r="H48" s="3"/>
      <c r="I48" s="38">
        <f>G48</f>
        <v>0</v>
      </c>
      <c r="J48" s="38"/>
      <c r="K48" s="38"/>
    </row>
    <row r="49" spans="1:11" x14ac:dyDescent="0.25">
      <c r="A49" s="13">
        <v>4</v>
      </c>
      <c r="B49" s="141" t="s">
        <v>207</v>
      </c>
      <c r="C49" s="141"/>
      <c r="D49" s="141"/>
      <c r="E49" s="141"/>
      <c r="F49" s="141"/>
      <c r="G49" s="14" t="s">
        <v>7</v>
      </c>
      <c r="H49" s="46"/>
      <c r="I49" s="34">
        <f>SUM(I50:I56)</f>
        <v>166600</v>
      </c>
      <c r="J49" s="34">
        <f>SUM(J50:J56)</f>
        <v>166600</v>
      </c>
      <c r="K49" s="15"/>
    </row>
    <row r="50" spans="1:11" ht="30" x14ac:dyDescent="0.25">
      <c r="A50" s="5"/>
      <c r="B50" s="7">
        <v>3</v>
      </c>
      <c r="C50" s="30" t="s">
        <v>153</v>
      </c>
      <c r="D50" s="139"/>
      <c r="E50" s="139"/>
      <c r="F50" s="139"/>
      <c r="G50" s="139"/>
      <c r="H50" s="138"/>
      <c r="I50" s="39">
        <v>166600</v>
      </c>
      <c r="J50" s="39">
        <f>I50</f>
        <v>166600</v>
      </c>
      <c r="K50" s="59" t="s">
        <v>148</v>
      </c>
    </row>
    <row r="51" spans="1:11" x14ac:dyDescent="0.25">
      <c r="A51" s="5"/>
      <c r="B51" s="7">
        <v>4</v>
      </c>
      <c r="C51" t="s">
        <v>17</v>
      </c>
      <c r="D51" s="139"/>
      <c r="E51" s="139"/>
      <c r="F51" s="139"/>
      <c r="G51" s="139"/>
      <c r="H51" s="138"/>
      <c r="I51" s="38"/>
      <c r="J51" s="38"/>
      <c r="K51" s="1"/>
    </row>
    <row r="52" spans="1:11" x14ac:dyDescent="0.25">
      <c r="A52" s="5"/>
      <c r="B52" s="7">
        <v>6</v>
      </c>
      <c r="C52" t="s">
        <v>18</v>
      </c>
      <c r="D52" s="139"/>
      <c r="E52" s="139"/>
      <c r="F52" s="139"/>
      <c r="G52" s="139"/>
      <c r="H52" s="138"/>
      <c r="I52" s="38"/>
      <c r="J52" s="38"/>
      <c r="K52" s="1"/>
    </row>
    <row r="53" spans="1:11" x14ac:dyDescent="0.25">
      <c r="A53" s="5"/>
      <c r="B53" s="7">
        <v>6</v>
      </c>
      <c r="C53" t="s">
        <v>19</v>
      </c>
      <c r="D53" s="139"/>
      <c r="E53" s="139"/>
      <c r="F53" s="139"/>
      <c r="G53" s="139"/>
      <c r="H53" s="137"/>
      <c r="I53" s="38"/>
      <c r="J53" s="38"/>
      <c r="K53" s="1"/>
    </row>
    <row r="54" spans="1:11" x14ac:dyDescent="0.25">
      <c r="A54" s="5"/>
      <c r="B54" s="7">
        <v>2</v>
      </c>
      <c r="C54" t="s">
        <v>22</v>
      </c>
      <c r="D54" s="139"/>
      <c r="E54" s="139"/>
      <c r="F54" s="139"/>
      <c r="G54" s="139"/>
      <c r="H54" s="137"/>
      <c r="I54" s="38"/>
      <c r="J54" s="38"/>
      <c r="K54" s="1"/>
    </row>
    <row r="55" spans="1:11" x14ac:dyDescent="0.25">
      <c r="A55" s="5"/>
      <c r="B55" s="7">
        <v>5</v>
      </c>
      <c r="C55" t="s">
        <v>20</v>
      </c>
      <c r="D55" s="7"/>
      <c r="E55" s="7"/>
      <c r="F55" s="7"/>
      <c r="G55" s="7">
        <f>E55*F55</f>
        <v>0</v>
      </c>
      <c r="H55" s="137"/>
      <c r="I55" s="38">
        <f>G55</f>
        <v>0</v>
      </c>
      <c r="J55" s="38"/>
      <c r="K55" s="1"/>
    </row>
    <row r="56" spans="1:11" ht="15.75" thickBot="1" x14ac:dyDescent="0.3">
      <c r="A56" s="5"/>
      <c r="B56" s="12">
        <v>10</v>
      </c>
      <c r="C56" t="s">
        <v>21</v>
      </c>
      <c r="D56" s="7"/>
      <c r="E56" s="7"/>
      <c r="F56" s="7"/>
      <c r="G56" s="7">
        <f>E56*F56</f>
        <v>0</v>
      </c>
      <c r="H56" s="3"/>
      <c r="I56" s="38">
        <f>G56</f>
        <v>0</v>
      </c>
      <c r="J56" s="38"/>
      <c r="K56" s="1"/>
    </row>
    <row r="57" spans="1:11" x14ac:dyDescent="0.25">
      <c r="A57" s="13">
        <v>5</v>
      </c>
      <c r="B57" s="141" t="s">
        <v>208</v>
      </c>
      <c r="C57" s="141"/>
      <c r="D57" s="141"/>
      <c r="E57" s="141"/>
      <c r="F57" s="141"/>
      <c r="G57" s="14" t="s">
        <v>7</v>
      </c>
      <c r="H57" s="46"/>
      <c r="I57" s="34">
        <f>SUM(I58:I64)</f>
        <v>145000</v>
      </c>
      <c r="J57" s="34">
        <f>SUM(J58:J64)</f>
        <v>145000</v>
      </c>
      <c r="K57" s="15"/>
    </row>
    <row r="58" spans="1:11" ht="30" x14ac:dyDescent="0.25">
      <c r="A58" s="5"/>
      <c r="B58" s="7">
        <v>3</v>
      </c>
      <c r="C58" s="30" t="s">
        <v>153</v>
      </c>
      <c r="D58" s="139"/>
      <c r="E58" s="139"/>
      <c r="F58" s="139"/>
      <c r="G58" s="139"/>
      <c r="H58" s="138"/>
      <c r="I58" s="39">
        <v>145000</v>
      </c>
      <c r="J58" s="39">
        <f>I58</f>
        <v>145000</v>
      </c>
      <c r="K58" s="59" t="s">
        <v>148</v>
      </c>
    </row>
    <row r="59" spans="1:11" x14ac:dyDescent="0.25">
      <c r="A59" s="5"/>
      <c r="B59" s="7">
        <v>4</v>
      </c>
      <c r="C59" t="s">
        <v>17</v>
      </c>
      <c r="D59" s="139"/>
      <c r="E59" s="139"/>
      <c r="F59" s="139"/>
      <c r="G59" s="139"/>
      <c r="H59" s="138"/>
      <c r="I59" s="38"/>
      <c r="J59" s="38"/>
      <c r="K59" s="1"/>
    </row>
    <row r="60" spans="1:11" x14ac:dyDescent="0.25">
      <c r="A60" s="5"/>
      <c r="B60" s="7">
        <v>6</v>
      </c>
      <c r="C60" t="s">
        <v>18</v>
      </c>
      <c r="D60" s="139"/>
      <c r="E60" s="139"/>
      <c r="F60" s="139"/>
      <c r="G60" s="139"/>
      <c r="H60" s="138"/>
      <c r="I60" s="38"/>
      <c r="J60" s="38"/>
      <c r="K60" s="1"/>
    </row>
    <row r="61" spans="1:11" x14ac:dyDescent="0.25">
      <c r="A61" s="5"/>
      <c r="B61" s="7">
        <v>6</v>
      </c>
      <c r="C61" t="s">
        <v>19</v>
      </c>
      <c r="D61" s="139"/>
      <c r="E61" s="139"/>
      <c r="F61" s="139"/>
      <c r="G61" s="139"/>
      <c r="H61" s="137"/>
      <c r="I61" s="38"/>
      <c r="J61" s="38"/>
      <c r="K61" s="1"/>
    </row>
    <row r="62" spans="1:11" x14ac:dyDescent="0.25">
      <c r="A62" s="5"/>
      <c r="B62" s="7">
        <v>2</v>
      </c>
      <c r="C62" t="s">
        <v>22</v>
      </c>
      <c r="D62" s="139"/>
      <c r="E62" s="139"/>
      <c r="F62" s="139"/>
      <c r="G62" s="139"/>
      <c r="H62" s="137"/>
      <c r="I62" s="38"/>
      <c r="J62" s="38"/>
      <c r="K62" s="1"/>
    </row>
    <row r="63" spans="1:11" x14ac:dyDescent="0.25">
      <c r="A63" s="5"/>
      <c r="B63" s="7">
        <v>5</v>
      </c>
      <c r="C63" t="s">
        <v>20</v>
      </c>
      <c r="D63" s="7"/>
      <c r="E63" s="7"/>
      <c r="F63" s="7"/>
      <c r="G63" s="7">
        <f>E63*F63</f>
        <v>0</v>
      </c>
      <c r="H63" s="137"/>
      <c r="I63" s="38">
        <f>G63</f>
        <v>0</v>
      </c>
      <c r="J63" s="38"/>
      <c r="K63" s="1"/>
    </row>
    <row r="64" spans="1:11" ht="15.75" thickBot="1" x14ac:dyDescent="0.3">
      <c r="A64" s="5"/>
      <c r="B64" s="12">
        <v>10</v>
      </c>
      <c r="C64" t="s">
        <v>21</v>
      </c>
      <c r="D64" s="7"/>
      <c r="E64" s="7"/>
      <c r="F64" s="7"/>
      <c r="G64" s="7">
        <f>E64*F64</f>
        <v>0</v>
      </c>
      <c r="H64" s="3"/>
      <c r="I64" s="38">
        <f>G64</f>
        <v>0</v>
      </c>
      <c r="J64" s="38"/>
      <c r="K64" s="1"/>
    </row>
    <row r="65" spans="1:11" x14ac:dyDescent="0.25">
      <c r="A65" s="13">
        <v>6</v>
      </c>
      <c r="B65" s="141" t="s">
        <v>237</v>
      </c>
      <c r="C65" s="141"/>
      <c r="D65" s="141"/>
      <c r="E65" s="141"/>
      <c r="F65" s="141"/>
      <c r="G65" s="14" t="s">
        <v>7</v>
      </c>
      <c r="H65" s="46"/>
      <c r="I65" s="34">
        <f>SUM(I66:I72)</f>
        <v>150000</v>
      </c>
      <c r="J65" s="34">
        <f>SUM(J66:J72)</f>
        <v>150000</v>
      </c>
      <c r="K65" s="15"/>
    </row>
    <row r="66" spans="1:11" ht="30" x14ac:dyDescent="0.25">
      <c r="A66" s="5"/>
      <c r="B66" s="7">
        <v>3</v>
      </c>
      <c r="C66" s="30" t="s">
        <v>153</v>
      </c>
      <c r="D66" s="139"/>
      <c r="E66" s="139"/>
      <c r="F66" s="139"/>
      <c r="G66" s="139"/>
      <c r="H66" s="138"/>
      <c r="I66" s="90">
        <v>150000</v>
      </c>
      <c r="J66" s="90">
        <f>I66</f>
        <v>150000</v>
      </c>
      <c r="K66" s="59" t="s">
        <v>148</v>
      </c>
    </row>
    <row r="67" spans="1:11" x14ac:dyDescent="0.25">
      <c r="A67" s="5"/>
      <c r="B67" s="7">
        <v>4</v>
      </c>
      <c r="C67" t="s">
        <v>17</v>
      </c>
      <c r="D67" s="139"/>
      <c r="E67" s="139"/>
      <c r="F67" s="139"/>
      <c r="G67" s="139"/>
      <c r="H67" s="138"/>
      <c r="I67" s="38"/>
      <c r="J67" s="38"/>
      <c r="K67" s="1"/>
    </row>
    <row r="68" spans="1:11" x14ac:dyDescent="0.25">
      <c r="A68" s="5"/>
      <c r="B68" s="7">
        <v>6</v>
      </c>
      <c r="C68" t="s">
        <v>18</v>
      </c>
      <c r="D68" s="139"/>
      <c r="E68" s="139"/>
      <c r="F68" s="139"/>
      <c r="G68" s="139"/>
      <c r="H68" s="138"/>
      <c r="I68" s="38"/>
      <c r="J68" s="38"/>
      <c r="K68" s="1"/>
    </row>
    <row r="69" spans="1:11" x14ac:dyDescent="0.25">
      <c r="A69" s="5"/>
      <c r="B69" s="7">
        <v>6</v>
      </c>
      <c r="C69" t="s">
        <v>19</v>
      </c>
      <c r="D69" s="139"/>
      <c r="E69" s="139"/>
      <c r="F69" s="139"/>
      <c r="G69" s="139"/>
      <c r="H69" s="137"/>
      <c r="I69" s="38"/>
      <c r="J69" s="38"/>
      <c r="K69" s="1"/>
    </row>
    <row r="70" spans="1:11" x14ac:dyDescent="0.25">
      <c r="A70" s="5"/>
      <c r="B70" s="7">
        <v>2</v>
      </c>
      <c r="C70" t="s">
        <v>22</v>
      </c>
      <c r="D70" s="139"/>
      <c r="E70" s="139"/>
      <c r="F70" s="139"/>
      <c r="G70" s="139"/>
      <c r="H70" s="137"/>
      <c r="I70" s="38"/>
      <c r="J70" s="38"/>
      <c r="K70" s="1"/>
    </row>
    <row r="71" spans="1:11" x14ac:dyDescent="0.25">
      <c r="A71" s="5"/>
      <c r="B71" s="7">
        <v>5</v>
      </c>
      <c r="C71" t="s">
        <v>20</v>
      </c>
      <c r="D71" s="7"/>
      <c r="E71" s="7"/>
      <c r="F71" s="7"/>
      <c r="G71" s="7">
        <f>E71*F71</f>
        <v>0</v>
      </c>
      <c r="H71" s="137"/>
      <c r="I71" s="38">
        <f>G71</f>
        <v>0</v>
      </c>
      <c r="J71" s="38"/>
      <c r="K71" s="1"/>
    </row>
    <row r="72" spans="1:11" ht="15.75" thickBot="1" x14ac:dyDescent="0.3">
      <c r="A72" s="5"/>
      <c r="B72" s="12">
        <v>10</v>
      </c>
      <c r="C72" t="s">
        <v>21</v>
      </c>
      <c r="D72" s="7"/>
      <c r="E72" s="7"/>
      <c r="F72" s="7"/>
      <c r="G72" s="7">
        <f>E72*F72</f>
        <v>0</v>
      </c>
      <c r="H72" s="3"/>
      <c r="I72" s="38">
        <f>G72</f>
        <v>0</v>
      </c>
      <c r="J72" s="38"/>
      <c r="K72" s="1"/>
    </row>
    <row r="73" spans="1:11" ht="33.75" customHeight="1" x14ac:dyDescent="0.25">
      <c r="A73" s="13">
        <v>7</v>
      </c>
      <c r="B73" s="141" t="s">
        <v>209</v>
      </c>
      <c r="C73" s="141"/>
      <c r="D73" s="141"/>
      <c r="E73" s="141"/>
      <c r="F73" s="141"/>
      <c r="G73" s="14" t="s">
        <v>7</v>
      </c>
      <c r="H73" s="46"/>
      <c r="I73" s="34">
        <f>SUM(I74:I80)</f>
        <v>153000</v>
      </c>
      <c r="J73" s="34">
        <f>SUM(J74:J80)</f>
        <v>153000</v>
      </c>
      <c r="K73" s="15"/>
    </row>
    <row r="74" spans="1:11" ht="30" x14ac:dyDescent="0.25">
      <c r="A74" s="5"/>
      <c r="B74" s="7">
        <v>3</v>
      </c>
      <c r="C74" s="30" t="s">
        <v>210</v>
      </c>
      <c r="D74" s="139"/>
      <c r="E74" s="139"/>
      <c r="F74" s="139"/>
      <c r="G74" s="139"/>
      <c r="H74" s="138"/>
      <c r="I74" s="39">
        <v>153000</v>
      </c>
      <c r="J74" s="39">
        <f>I74</f>
        <v>153000</v>
      </c>
      <c r="K74" s="59" t="s">
        <v>148</v>
      </c>
    </row>
    <row r="75" spans="1:11" x14ac:dyDescent="0.25">
      <c r="A75" s="5"/>
      <c r="B75" s="7">
        <v>4</v>
      </c>
      <c r="C75" t="s">
        <v>17</v>
      </c>
      <c r="D75" s="139"/>
      <c r="E75" s="139"/>
      <c r="F75" s="139"/>
      <c r="G75" s="139"/>
      <c r="H75" s="138"/>
      <c r="I75" s="38"/>
      <c r="J75" s="38"/>
      <c r="K75" s="1"/>
    </row>
    <row r="76" spans="1:11" x14ac:dyDescent="0.25">
      <c r="A76" s="5"/>
      <c r="B76" s="7">
        <v>6</v>
      </c>
      <c r="C76" t="s">
        <v>18</v>
      </c>
      <c r="D76" s="139"/>
      <c r="E76" s="139"/>
      <c r="F76" s="139"/>
      <c r="G76" s="139"/>
      <c r="H76" s="138"/>
      <c r="I76" s="38"/>
      <c r="J76" s="38"/>
      <c r="K76" s="1"/>
    </row>
    <row r="77" spans="1:11" x14ac:dyDescent="0.25">
      <c r="A77" s="5"/>
      <c r="B77" s="7">
        <v>6</v>
      </c>
      <c r="C77" t="s">
        <v>19</v>
      </c>
      <c r="D77" s="139"/>
      <c r="E77" s="139"/>
      <c r="F77" s="139"/>
      <c r="G77" s="139"/>
      <c r="H77" s="137"/>
      <c r="I77" s="38"/>
      <c r="J77" s="38"/>
      <c r="K77" s="1"/>
    </row>
    <row r="78" spans="1:11" x14ac:dyDescent="0.25">
      <c r="A78" s="5"/>
      <c r="B78" s="7">
        <v>2</v>
      </c>
      <c r="C78" t="s">
        <v>22</v>
      </c>
      <c r="D78" s="139"/>
      <c r="E78" s="139"/>
      <c r="F78" s="139"/>
      <c r="G78" s="139"/>
      <c r="H78" s="137"/>
      <c r="I78" s="38"/>
      <c r="J78" s="38"/>
      <c r="K78" s="1"/>
    </row>
    <row r="79" spans="1:11" x14ac:dyDescent="0.25">
      <c r="A79" s="5"/>
      <c r="B79" s="7">
        <v>5</v>
      </c>
      <c r="C79" t="s">
        <v>20</v>
      </c>
      <c r="D79" s="7"/>
      <c r="E79" s="7"/>
      <c r="F79" s="7"/>
      <c r="G79" s="7">
        <f>E79*F79</f>
        <v>0</v>
      </c>
      <c r="H79" s="137"/>
      <c r="I79" s="38">
        <f>G79</f>
        <v>0</v>
      </c>
      <c r="J79" s="38"/>
      <c r="K79" s="1"/>
    </row>
    <row r="80" spans="1:11" ht="15.75" thickBot="1" x14ac:dyDescent="0.3">
      <c r="A80" s="5"/>
      <c r="B80" s="12">
        <v>10</v>
      </c>
      <c r="C80" t="s">
        <v>21</v>
      </c>
      <c r="D80" s="7"/>
      <c r="E80" s="7"/>
      <c r="F80" s="7"/>
      <c r="G80" s="7">
        <f>E80*F80</f>
        <v>0</v>
      </c>
      <c r="H80" s="3"/>
      <c r="I80" s="38">
        <f>G80</f>
        <v>0</v>
      </c>
      <c r="J80" s="38"/>
      <c r="K80" s="1"/>
    </row>
    <row r="81" spans="1:11" x14ac:dyDescent="0.25">
      <c r="A81" s="13">
        <v>8</v>
      </c>
      <c r="B81" s="141" t="s">
        <v>211</v>
      </c>
      <c r="C81" s="141"/>
      <c r="D81" s="141"/>
      <c r="E81" s="141"/>
      <c r="F81" s="141"/>
      <c r="G81" s="14" t="s">
        <v>7</v>
      </c>
      <c r="H81" s="46"/>
      <c r="I81" s="34">
        <f>SUM(I82:I88)</f>
        <v>165000</v>
      </c>
      <c r="J81" s="34">
        <f>SUM(J82:J88)</f>
        <v>165000</v>
      </c>
      <c r="K81" s="15"/>
    </row>
    <row r="82" spans="1:11" ht="30" x14ac:dyDescent="0.25">
      <c r="A82" s="5"/>
      <c r="B82" s="7">
        <v>3</v>
      </c>
      <c r="C82" s="30" t="s">
        <v>210</v>
      </c>
      <c r="D82" s="139"/>
      <c r="E82" s="139"/>
      <c r="F82" s="139"/>
      <c r="G82" s="139"/>
      <c r="H82" s="138"/>
      <c r="I82" s="39">
        <v>165000</v>
      </c>
      <c r="J82" s="39">
        <f>I82</f>
        <v>165000</v>
      </c>
      <c r="K82" s="59" t="s">
        <v>148</v>
      </c>
    </row>
    <row r="83" spans="1:11" x14ac:dyDescent="0.25">
      <c r="A83" s="5"/>
      <c r="B83" s="7">
        <v>4</v>
      </c>
      <c r="C83" t="s">
        <v>17</v>
      </c>
      <c r="D83" s="139"/>
      <c r="E83" s="139"/>
      <c r="F83" s="139"/>
      <c r="G83" s="139"/>
      <c r="H83" s="138"/>
      <c r="I83" s="38"/>
      <c r="J83" s="38"/>
      <c r="K83" s="1"/>
    </row>
    <row r="84" spans="1:11" x14ac:dyDescent="0.25">
      <c r="A84" s="5"/>
      <c r="B84" s="7">
        <v>6</v>
      </c>
      <c r="C84" t="s">
        <v>18</v>
      </c>
      <c r="D84" s="139"/>
      <c r="E84" s="139"/>
      <c r="F84" s="139"/>
      <c r="G84" s="139"/>
      <c r="H84" s="138"/>
      <c r="I84" s="38"/>
      <c r="J84" s="38"/>
      <c r="K84" s="1"/>
    </row>
    <row r="85" spans="1:11" x14ac:dyDescent="0.25">
      <c r="A85" s="5"/>
      <c r="B85" s="7">
        <v>6</v>
      </c>
      <c r="C85" t="s">
        <v>19</v>
      </c>
      <c r="D85" s="139"/>
      <c r="E85" s="139"/>
      <c r="F85" s="139"/>
      <c r="G85" s="139"/>
      <c r="H85" s="137"/>
      <c r="I85" s="38"/>
      <c r="J85" s="38"/>
      <c r="K85" s="1"/>
    </row>
    <row r="86" spans="1:11" x14ac:dyDescent="0.25">
      <c r="A86" s="5"/>
      <c r="B86" s="7">
        <v>2</v>
      </c>
      <c r="C86" t="s">
        <v>22</v>
      </c>
      <c r="D86" s="139"/>
      <c r="E86" s="139"/>
      <c r="F86" s="139"/>
      <c r="G86" s="139"/>
      <c r="H86" s="137"/>
      <c r="I86" s="38"/>
      <c r="J86" s="38"/>
      <c r="K86" s="1"/>
    </row>
    <row r="87" spans="1:11" x14ac:dyDescent="0.25">
      <c r="A87" s="5"/>
      <c r="B87" s="7">
        <v>5</v>
      </c>
      <c r="C87" t="s">
        <v>20</v>
      </c>
      <c r="D87" s="7"/>
      <c r="E87" s="7"/>
      <c r="F87" s="7"/>
      <c r="G87" s="7">
        <f>E87*F87</f>
        <v>0</v>
      </c>
      <c r="H87" s="137"/>
      <c r="I87" s="38">
        <f>G87</f>
        <v>0</v>
      </c>
      <c r="J87" s="38"/>
      <c r="K87" s="1"/>
    </row>
    <row r="88" spans="1:11" ht="15.75" thickBot="1" x14ac:dyDescent="0.3">
      <c r="A88" s="5"/>
      <c r="B88" s="12">
        <v>10</v>
      </c>
      <c r="C88" t="s">
        <v>21</v>
      </c>
      <c r="D88" s="7"/>
      <c r="E88" s="7"/>
      <c r="F88" s="7"/>
      <c r="G88" s="7">
        <f>E88*F88</f>
        <v>0</v>
      </c>
      <c r="H88" s="3"/>
      <c r="I88" s="38">
        <f>G88</f>
        <v>0</v>
      </c>
      <c r="J88" s="38"/>
      <c r="K88" s="1"/>
    </row>
    <row r="89" spans="1:11" x14ac:dyDescent="0.25">
      <c r="A89" s="13">
        <v>9</v>
      </c>
      <c r="B89" s="141" t="s">
        <v>212</v>
      </c>
      <c r="C89" s="141"/>
      <c r="D89" s="141"/>
      <c r="E89" s="141"/>
      <c r="F89" s="141"/>
      <c r="G89" s="14" t="s">
        <v>7</v>
      </c>
      <c r="H89" s="46"/>
      <c r="I89" s="34">
        <f>SUM(I90:I96)</f>
        <v>201000</v>
      </c>
      <c r="J89" s="34">
        <f>SUM(J90:J96)</f>
        <v>201000</v>
      </c>
      <c r="K89" s="15"/>
    </row>
    <row r="90" spans="1:11" ht="30" x14ac:dyDescent="0.25">
      <c r="A90" s="5"/>
      <c r="B90" s="7">
        <v>3</v>
      </c>
      <c r="C90" s="30" t="s">
        <v>210</v>
      </c>
      <c r="D90" s="139"/>
      <c r="E90" s="139"/>
      <c r="F90" s="139"/>
      <c r="G90" s="139"/>
      <c r="H90" s="138"/>
      <c r="I90" s="39">
        <v>201000</v>
      </c>
      <c r="J90" s="39">
        <f>I90</f>
        <v>201000</v>
      </c>
      <c r="K90" s="59" t="s">
        <v>148</v>
      </c>
    </row>
    <row r="91" spans="1:11" x14ac:dyDescent="0.25">
      <c r="A91" s="5"/>
      <c r="B91" s="7">
        <v>4</v>
      </c>
      <c r="C91" t="s">
        <v>17</v>
      </c>
      <c r="D91" s="139"/>
      <c r="E91" s="139"/>
      <c r="F91" s="139"/>
      <c r="G91" s="139"/>
      <c r="H91" s="138"/>
      <c r="I91" s="38"/>
      <c r="J91" s="38"/>
      <c r="K91" s="1"/>
    </row>
    <row r="92" spans="1:11" x14ac:dyDescent="0.25">
      <c r="A92" s="5"/>
      <c r="B92" s="7">
        <v>6</v>
      </c>
      <c r="C92" t="s">
        <v>18</v>
      </c>
      <c r="D92" s="139"/>
      <c r="E92" s="139"/>
      <c r="F92" s="139"/>
      <c r="G92" s="139"/>
      <c r="H92" s="138"/>
      <c r="I92" s="38"/>
      <c r="J92" s="38"/>
      <c r="K92" s="1"/>
    </row>
    <row r="93" spans="1:11" x14ac:dyDescent="0.25">
      <c r="A93" s="5"/>
      <c r="B93" s="7">
        <v>6</v>
      </c>
      <c r="C93" t="s">
        <v>19</v>
      </c>
      <c r="D93" s="139"/>
      <c r="E93" s="139"/>
      <c r="F93" s="139"/>
      <c r="G93" s="139"/>
      <c r="H93" s="137"/>
      <c r="I93" s="38"/>
      <c r="J93" s="38"/>
      <c r="K93" s="1"/>
    </row>
    <row r="94" spans="1:11" x14ac:dyDescent="0.25">
      <c r="A94" s="5"/>
      <c r="B94" s="7">
        <v>2</v>
      </c>
      <c r="C94" t="s">
        <v>22</v>
      </c>
      <c r="D94" s="139"/>
      <c r="E94" s="139"/>
      <c r="F94" s="139"/>
      <c r="G94" s="139"/>
      <c r="H94" s="137"/>
      <c r="I94" s="38"/>
      <c r="J94" s="38"/>
      <c r="K94" s="1"/>
    </row>
    <row r="95" spans="1:11" x14ac:dyDescent="0.25">
      <c r="A95" s="5"/>
      <c r="B95" s="7">
        <v>5</v>
      </c>
      <c r="C95" t="s">
        <v>20</v>
      </c>
      <c r="D95" s="7"/>
      <c r="E95" s="7"/>
      <c r="F95" s="7"/>
      <c r="G95" s="7">
        <f>E95*F95</f>
        <v>0</v>
      </c>
      <c r="H95" s="137"/>
      <c r="I95" s="38">
        <f>G95</f>
        <v>0</v>
      </c>
      <c r="J95" s="38"/>
      <c r="K95" s="1"/>
    </row>
    <row r="96" spans="1:11" ht="15.75" thickBot="1" x14ac:dyDescent="0.3">
      <c r="A96" s="5"/>
      <c r="B96" s="12">
        <v>10</v>
      </c>
      <c r="C96" t="s">
        <v>21</v>
      </c>
      <c r="D96" s="7"/>
      <c r="E96" s="7"/>
      <c r="F96" s="7"/>
      <c r="G96" s="7">
        <f>E96*F96</f>
        <v>0</v>
      </c>
      <c r="H96" s="3"/>
      <c r="I96" s="38">
        <f>G96</f>
        <v>0</v>
      </c>
      <c r="J96" s="38"/>
      <c r="K96" s="1"/>
    </row>
    <row r="97" spans="1:11" ht="39" customHeight="1" x14ac:dyDescent="0.25">
      <c r="A97" s="13">
        <v>10</v>
      </c>
      <c r="B97" s="141" t="s">
        <v>213</v>
      </c>
      <c r="C97" s="141"/>
      <c r="D97" s="141"/>
      <c r="E97" s="141"/>
      <c r="F97" s="141"/>
      <c r="G97" s="14" t="s">
        <v>7</v>
      </c>
      <c r="H97" s="46"/>
      <c r="I97" s="34">
        <f>SUM(I98:I104)</f>
        <v>137800</v>
      </c>
      <c r="J97" s="34">
        <f>SUM(J98:J104)</f>
        <v>137800</v>
      </c>
      <c r="K97" s="15"/>
    </row>
    <row r="98" spans="1:11" ht="30" x14ac:dyDescent="0.25">
      <c r="A98" s="5"/>
      <c r="B98" s="7">
        <v>3</v>
      </c>
      <c r="C98" s="30" t="s">
        <v>210</v>
      </c>
      <c r="D98" s="139"/>
      <c r="E98" s="139"/>
      <c r="F98" s="139"/>
      <c r="G98" s="139"/>
      <c r="H98" s="138"/>
      <c r="I98" s="39">
        <v>80000</v>
      </c>
      <c r="J98" s="39">
        <f>I98</f>
        <v>80000</v>
      </c>
      <c r="K98" s="59" t="s">
        <v>148</v>
      </c>
    </row>
    <row r="99" spans="1:11" x14ac:dyDescent="0.25">
      <c r="A99" s="5"/>
      <c r="B99" s="7">
        <v>4</v>
      </c>
      <c r="C99" t="s">
        <v>17</v>
      </c>
      <c r="D99" s="139"/>
      <c r="E99" s="139"/>
      <c r="F99" s="139"/>
      <c r="G99" s="139"/>
      <c r="H99" s="138"/>
      <c r="I99" s="121">
        <v>57800</v>
      </c>
      <c r="J99" s="121">
        <f>I99</f>
        <v>57800</v>
      </c>
      <c r="K99" s="1"/>
    </row>
    <row r="100" spans="1:11" x14ac:dyDescent="0.25">
      <c r="A100" s="5"/>
      <c r="B100" s="7">
        <v>6</v>
      </c>
      <c r="C100" t="s">
        <v>18</v>
      </c>
      <c r="D100" s="139"/>
      <c r="E100" s="139"/>
      <c r="F100" s="139"/>
      <c r="G100" s="139"/>
      <c r="H100" s="138"/>
      <c r="I100" s="38"/>
      <c r="J100" s="38"/>
      <c r="K100" s="1"/>
    </row>
    <row r="101" spans="1:11" x14ac:dyDescent="0.25">
      <c r="A101" s="5"/>
      <c r="B101" s="7">
        <v>6</v>
      </c>
      <c r="C101" t="s">
        <v>19</v>
      </c>
      <c r="D101" s="139"/>
      <c r="E101" s="139"/>
      <c r="F101" s="139"/>
      <c r="G101" s="139"/>
      <c r="H101" s="137"/>
      <c r="I101" s="38"/>
      <c r="J101" s="38"/>
      <c r="K101" s="1"/>
    </row>
    <row r="102" spans="1:11" x14ac:dyDescent="0.25">
      <c r="A102" s="5"/>
      <c r="B102" s="7">
        <v>2</v>
      </c>
      <c r="C102" t="s">
        <v>22</v>
      </c>
      <c r="D102" s="139"/>
      <c r="E102" s="139"/>
      <c r="F102" s="139"/>
      <c r="G102" s="139"/>
      <c r="H102" s="137"/>
      <c r="I102" s="38"/>
      <c r="J102" s="38"/>
      <c r="K102" s="1"/>
    </row>
    <row r="103" spans="1:11" x14ac:dyDescent="0.25">
      <c r="A103" s="5"/>
      <c r="B103" s="7">
        <v>5</v>
      </c>
      <c r="C103" t="s">
        <v>20</v>
      </c>
      <c r="D103" s="7"/>
      <c r="E103" s="7"/>
      <c r="F103" s="7"/>
      <c r="G103" s="7">
        <f>E103*F103</f>
        <v>0</v>
      </c>
      <c r="H103" s="137"/>
      <c r="I103" s="38">
        <f>G103</f>
        <v>0</v>
      </c>
      <c r="J103" s="38"/>
      <c r="K103" s="1"/>
    </row>
    <row r="104" spans="1:11" ht="15.75" thickBot="1" x14ac:dyDescent="0.3">
      <c r="A104" s="5"/>
      <c r="B104" s="12">
        <v>10</v>
      </c>
      <c r="C104" t="s">
        <v>21</v>
      </c>
      <c r="D104" s="7"/>
      <c r="E104" s="7"/>
      <c r="F104" s="7"/>
      <c r="G104" s="7">
        <f>E104*F104</f>
        <v>0</v>
      </c>
      <c r="H104" s="3"/>
      <c r="I104" s="38">
        <f>G104</f>
        <v>0</v>
      </c>
      <c r="J104" s="38"/>
      <c r="K104" s="1"/>
    </row>
    <row r="105" spans="1:11" x14ac:dyDescent="0.25">
      <c r="A105" s="13">
        <v>11</v>
      </c>
      <c r="B105" s="142" t="s">
        <v>226</v>
      </c>
      <c r="C105" s="142"/>
      <c r="D105" s="142"/>
      <c r="E105" s="142"/>
      <c r="F105" s="142"/>
      <c r="G105" s="14" t="s">
        <v>7</v>
      </c>
      <c r="H105" s="46"/>
      <c r="I105" s="34">
        <f>SUM(I106:I112)</f>
        <v>454908</v>
      </c>
      <c r="J105" s="34">
        <f>SUM(J106:J112)</f>
        <v>454908</v>
      </c>
      <c r="K105" s="15"/>
    </row>
    <row r="106" spans="1:11" x14ac:dyDescent="0.25">
      <c r="A106" s="5"/>
      <c r="B106" s="7">
        <v>3</v>
      </c>
      <c r="C106" t="s">
        <v>16</v>
      </c>
      <c r="D106" s="139"/>
      <c r="E106" s="139"/>
      <c r="F106" s="139"/>
      <c r="G106" s="139"/>
      <c r="H106" s="138"/>
      <c r="I106" s="71"/>
      <c r="J106" s="71"/>
      <c r="K106" s="6"/>
    </row>
    <row r="107" spans="1:11" x14ac:dyDescent="0.25">
      <c r="A107" s="5"/>
      <c r="B107" s="7">
        <v>4</v>
      </c>
      <c r="C107" t="s">
        <v>17</v>
      </c>
      <c r="D107" s="139"/>
      <c r="E107" s="139"/>
      <c r="F107" s="139"/>
      <c r="G107" s="139"/>
      <c r="H107" s="138"/>
      <c r="I107" s="38"/>
      <c r="J107" s="38"/>
      <c r="K107" s="1"/>
    </row>
    <row r="108" spans="1:11" x14ac:dyDescent="0.25">
      <c r="A108" s="5"/>
      <c r="B108" s="7">
        <v>6</v>
      </c>
      <c r="C108" t="s">
        <v>18</v>
      </c>
      <c r="D108" s="139"/>
      <c r="E108" s="139"/>
      <c r="F108" s="139"/>
      <c r="G108" s="139"/>
      <c r="H108" s="138"/>
      <c r="I108" s="38"/>
      <c r="J108" s="38"/>
      <c r="K108" s="1"/>
    </row>
    <row r="109" spans="1:11" x14ac:dyDescent="0.25">
      <c r="A109" s="5"/>
      <c r="B109" s="7">
        <v>6</v>
      </c>
      <c r="C109" t="s">
        <v>19</v>
      </c>
      <c r="D109" s="139"/>
      <c r="E109" s="139"/>
      <c r="F109" s="139"/>
      <c r="G109" s="139"/>
      <c r="H109" s="137"/>
      <c r="I109" s="38"/>
      <c r="J109" s="38"/>
      <c r="K109" s="1"/>
    </row>
    <row r="110" spans="1:11" x14ac:dyDescent="0.25">
      <c r="A110" s="5"/>
      <c r="B110" s="7">
        <v>2</v>
      </c>
      <c r="C110" t="s">
        <v>22</v>
      </c>
      <c r="D110" s="139"/>
      <c r="E110" s="139"/>
      <c r="F110" s="139"/>
      <c r="G110" s="139"/>
      <c r="H110" s="137"/>
      <c r="I110" s="38"/>
      <c r="J110" s="38"/>
      <c r="K110" s="1"/>
    </row>
    <row r="111" spans="1:11" x14ac:dyDescent="0.25">
      <c r="A111" s="5"/>
      <c r="B111" s="7">
        <v>5</v>
      </c>
      <c r="C111" s="30" t="s">
        <v>20</v>
      </c>
      <c r="D111" s="31" t="s">
        <v>203</v>
      </c>
      <c r="E111" s="31">
        <v>1</v>
      </c>
      <c r="F111" s="31">
        <v>454908</v>
      </c>
      <c r="G111" s="31">
        <f>E111*F111</f>
        <v>454908</v>
      </c>
      <c r="H111" s="137"/>
      <c r="I111" s="62">
        <f>G111</f>
        <v>454908</v>
      </c>
      <c r="J111" s="62">
        <f>I111</f>
        <v>454908</v>
      </c>
      <c r="K111" s="39" t="s">
        <v>269</v>
      </c>
    </row>
    <row r="112" spans="1:11" ht="15.75" thickBot="1" x14ac:dyDescent="0.3">
      <c r="A112" s="5"/>
      <c r="B112" s="12">
        <v>10</v>
      </c>
      <c r="C112" t="s">
        <v>21</v>
      </c>
      <c r="D112" s="7"/>
      <c r="E112" s="7"/>
      <c r="F112" s="7"/>
      <c r="G112" s="7">
        <f>E112*F112</f>
        <v>0</v>
      </c>
      <c r="H112" s="3"/>
      <c r="I112" s="71">
        <f>G112</f>
        <v>0</v>
      </c>
      <c r="J112" s="38"/>
      <c r="K112" s="1"/>
    </row>
    <row r="113" spans="1:11" x14ac:dyDescent="0.25">
      <c r="A113" s="13">
        <v>12</v>
      </c>
      <c r="B113" s="142" t="s">
        <v>227</v>
      </c>
      <c r="C113" s="142"/>
      <c r="D113" s="142"/>
      <c r="E113" s="142"/>
      <c r="F113" s="142"/>
      <c r="G113" s="14" t="s">
        <v>7</v>
      </c>
      <c r="H113" s="46"/>
      <c r="I113" s="34">
        <f>SUM(I114:I120)</f>
        <v>325742</v>
      </c>
      <c r="J113" s="34">
        <f>SUM(J114:J120)</f>
        <v>325742</v>
      </c>
      <c r="K113" s="15"/>
    </row>
    <row r="114" spans="1:11" x14ac:dyDescent="0.25">
      <c r="A114" s="5"/>
      <c r="B114" s="7">
        <v>3</v>
      </c>
      <c r="C114" t="s">
        <v>16</v>
      </c>
      <c r="D114" s="139"/>
      <c r="E114" s="139"/>
      <c r="F114" s="139"/>
      <c r="G114" s="139"/>
      <c r="H114" s="138"/>
      <c r="I114" s="71"/>
      <c r="J114" s="71"/>
      <c r="K114" s="6"/>
    </row>
    <row r="115" spans="1:11" x14ac:dyDescent="0.25">
      <c r="A115" s="5"/>
      <c r="B115" s="7">
        <v>4</v>
      </c>
      <c r="C115" t="s">
        <v>17</v>
      </c>
      <c r="D115" s="139"/>
      <c r="E115" s="139"/>
      <c r="F115" s="139"/>
      <c r="G115" s="139"/>
      <c r="H115" s="138"/>
      <c r="I115" s="38"/>
      <c r="J115" s="38"/>
      <c r="K115" s="1"/>
    </row>
    <row r="116" spans="1:11" x14ac:dyDescent="0.25">
      <c r="A116" s="5"/>
      <c r="B116" s="7">
        <v>6</v>
      </c>
      <c r="C116" t="s">
        <v>18</v>
      </c>
      <c r="D116" s="139"/>
      <c r="E116" s="139"/>
      <c r="F116" s="139"/>
      <c r="G116" s="139"/>
      <c r="H116" s="138"/>
      <c r="I116" s="38"/>
      <c r="J116" s="38"/>
      <c r="K116" s="1"/>
    </row>
    <row r="117" spans="1:11" x14ac:dyDescent="0.25">
      <c r="A117" s="5"/>
      <c r="B117" s="7">
        <v>6</v>
      </c>
      <c r="C117" t="s">
        <v>19</v>
      </c>
      <c r="D117" s="139"/>
      <c r="E117" s="139"/>
      <c r="F117" s="139"/>
      <c r="G117" s="139"/>
      <c r="H117" s="137"/>
      <c r="I117" s="38"/>
      <c r="J117" s="38"/>
      <c r="K117" s="1"/>
    </row>
    <row r="118" spans="1:11" x14ac:dyDescent="0.25">
      <c r="A118" s="5"/>
      <c r="B118" s="7">
        <v>2</v>
      </c>
      <c r="C118" t="s">
        <v>22</v>
      </c>
      <c r="D118" s="139"/>
      <c r="E118" s="139"/>
      <c r="F118" s="139"/>
      <c r="G118" s="139"/>
      <c r="H118" s="137"/>
      <c r="I118" s="38"/>
      <c r="J118" s="38"/>
      <c r="K118" s="1"/>
    </row>
    <row r="119" spans="1:11" x14ac:dyDescent="0.25">
      <c r="A119" s="5"/>
      <c r="B119" s="7">
        <v>5</v>
      </c>
      <c r="C119" s="30" t="s">
        <v>20</v>
      </c>
      <c r="D119" s="31" t="s">
        <v>203</v>
      </c>
      <c r="E119" s="31">
        <v>1</v>
      </c>
      <c r="F119" s="31">
        <v>325742</v>
      </c>
      <c r="G119" s="31">
        <f>E119*F119</f>
        <v>325742</v>
      </c>
      <c r="H119" s="137"/>
      <c r="I119" s="62">
        <f>G119</f>
        <v>325742</v>
      </c>
      <c r="J119" s="62">
        <f>I119</f>
        <v>325742</v>
      </c>
      <c r="K119" s="39" t="s">
        <v>269</v>
      </c>
    </row>
    <row r="120" spans="1:11" ht="15.75" thickBot="1" x14ac:dyDescent="0.3">
      <c r="A120" s="5"/>
      <c r="B120" s="12">
        <v>10</v>
      </c>
      <c r="C120" t="s">
        <v>21</v>
      </c>
      <c r="D120" s="7"/>
      <c r="E120" s="7"/>
      <c r="F120" s="7"/>
      <c r="G120" s="7">
        <f>E120*F120</f>
        <v>0</v>
      </c>
      <c r="H120" s="3"/>
      <c r="I120" s="71">
        <f>G120</f>
        <v>0</v>
      </c>
      <c r="J120" s="38"/>
      <c r="K120" s="1"/>
    </row>
    <row r="121" spans="1:11" x14ac:dyDescent="0.25">
      <c r="A121" s="13">
        <v>13</v>
      </c>
      <c r="B121" s="142" t="s">
        <v>228</v>
      </c>
      <c r="C121" s="142"/>
      <c r="D121" s="142"/>
      <c r="E121" s="142"/>
      <c r="F121" s="142"/>
      <c r="G121" s="14" t="s">
        <v>7</v>
      </c>
      <c r="H121" s="46"/>
      <c r="I121" s="34">
        <f>SUM(I122:I128)</f>
        <v>12625</v>
      </c>
      <c r="J121" s="34">
        <f>SUM(J122:J128)</f>
        <v>12625</v>
      </c>
      <c r="K121" s="15"/>
    </row>
    <row r="122" spans="1:11" x14ac:dyDescent="0.25">
      <c r="A122" s="5"/>
      <c r="B122" s="7">
        <v>3</v>
      </c>
      <c r="C122" t="s">
        <v>16</v>
      </c>
      <c r="D122" s="139"/>
      <c r="E122" s="139"/>
      <c r="F122" s="139"/>
      <c r="G122" s="139"/>
      <c r="H122" s="138"/>
      <c r="I122" s="71"/>
      <c r="J122" s="71"/>
      <c r="K122" s="6"/>
    </row>
    <row r="123" spans="1:11" x14ac:dyDescent="0.25">
      <c r="A123" s="5"/>
      <c r="B123" s="7">
        <v>4</v>
      </c>
      <c r="C123" t="s">
        <v>17</v>
      </c>
      <c r="D123" s="139"/>
      <c r="E123" s="139"/>
      <c r="F123" s="139"/>
      <c r="G123" s="139"/>
      <c r="H123" s="138"/>
      <c r="I123" s="38"/>
      <c r="J123" s="38"/>
      <c r="K123" s="1"/>
    </row>
    <row r="124" spans="1:11" x14ac:dyDescent="0.25">
      <c r="A124" s="5"/>
      <c r="B124" s="7">
        <v>6</v>
      </c>
      <c r="C124" t="s">
        <v>18</v>
      </c>
      <c r="D124" s="139"/>
      <c r="E124" s="139"/>
      <c r="F124" s="139"/>
      <c r="G124" s="139"/>
      <c r="H124" s="138"/>
      <c r="I124" s="38"/>
      <c r="J124" s="38"/>
      <c r="K124" s="1"/>
    </row>
    <row r="125" spans="1:11" x14ac:dyDescent="0.25">
      <c r="A125" s="5"/>
      <c r="B125" s="7">
        <v>6</v>
      </c>
      <c r="C125" t="s">
        <v>19</v>
      </c>
      <c r="D125" s="139"/>
      <c r="E125" s="139"/>
      <c r="F125" s="139"/>
      <c r="G125" s="139"/>
      <c r="H125" s="137"/>
      <c r="I125" s="38"/>
      <c r="J125" s="38"/>
      <c r="K125" s="1"/>
    </row>
    <row r="126" spans="1:11" x14ac:dyDescent="0.25">
      <c r="A126" s="5"/>
      <c r="B126" s="7">
        <v>2</v>
      </c>
      <c r="C126" t="s">
        <v>22</v>
      </c>
      <c r="D126" s="139"/>
      <c r="E126" s="139"/>
      <c r="F126" s="139"/>
      <c r="G126" s="139"/>
      <c r="H126" s="137"/>
      <c r="I126" s="38"/>
      <c r="J126" s="38"/>
      <c r="K126" s="1"/>
    </row>
    <row r="127" spans="1:11" x14ac:dyDescent="0.25">
      <c r="A127" s="5"/>
      <c r="B127" s="7">
        <v>5</v>
      </c>
      <c r="C127" s="30" t="s">
        <v>20</v>
      </c>
      <c r="D127" s="31" t="s">
        <v>203</v>
      </c>
      <c r="E127" s="31">
        <v>1</v>
      </c>
      <c r="F127" s="31">
        <v>12625</v>
      </c>
      <c r="G127" s="31">
        <f>E127*F127</f>
        <v>12625</v>
      </c>
      <c r="H127" s="137"/>
      <c r="I127" s="62">
        <f>G127</f>
        <v>12625</v>
      </c>
      <c r="J127" s="62">
        <f>I127</f>
        <v>12625</v>
      </c>
      <c r="K127" s="39" t="s">
        <v>269</v>
      </c>
    </row>
    <row r="128" spans="1:11" ht="15.75" thickBot="1" x14ac:dyDescent="0.3">
      <c r="A128" s="5"/>
      <c r="B128" s="12">
        <v>10</v>
      </c>
      <c r="C128" t="s">
        <v>21</v>
      </c>
      <c r="D128" s="7"/>
      <c r="E128" s="7"/>
      <c r="F128" s="7"/>
      <c r="G128" s="7">
        <f>E128*F128</f>
        <v>0</v>
      </c>
      <c r="H128" s="3"/>
      <c r="I128" s="71">
        <f>G128</f>
        <v>0</v>
      </c>
      <c r="J128" s="38"/>
      <c r="K128" s="1"/>
    </row>
    <row r="129" spans="1:11" x14ac:dyDescent="0.25">
      <c r="A129" s="13">
        <v>14</v>
      </c>
      <c r="B129" s="142" t="s">
        <v>229</v>
      </c>
      <c r="C129" s="142"/>
      <c r="D129" s="142"/>
      <c r="E129" s="142"/>
      <c r="F129" s="142"/>
      <c r="G129" s="14" t="s">
        <v>7</v>
      </c>
      <c r="H129" s="46"/>
      <c r="I129" s="34">
        <f>SUM(I130:I136)</f>
        <v>11510</v>
      </c>
      <c r="J129" s="34">
        <f>SUM(J130:J136)</f>
        <v>11510</v>
      </c>
      <c r="K129" s="15"/>
    </row>
    <row r="130" spans="1:11" x14ac:dyDescent="0.25">
      <c r="A130" s="5"/>
      <c r="B130" s="7">
        <v>3</v>
      </c>
      <c r="C130" t="s">
        <v>16</v>
      </c>
      <c r="D130" s="139"/>
      <c r="E130" s="139"/>
      <c r="F130" s="139"/>
      <c r="G130" s="139"/>
      <c r="H130" s="138"/>
      <c r="I130" s="71"/>
      <c r="J130" s="71"/>
      <c r="K130" s="6"/>
    </row>
    <row r="131" spans="1:11" x14ac:dyDescent="0.25">
      <c r="A131" s="5"/>
      <c r="B131" s="7">
        <v>4</v>
      </c>
      <c r="C131" t="s">
        <v>17</v>
      </c>
      <c r="D131" s="139"/>
      <c r="E131" s="139"/>
      <c r="F131" s="139"/>
      <c r="G131" s="139"/>
      <c r="H131" s="138"/>
      <c r="I131" s="38"/>
      <c r="J131" s="38"/>
      <c r="K131" s="1"/>
    </row>
    <row r="132" spans="1:11" x14ac:dyDescent="0.25">
      <c r="A132" s="5"/>
      <c r="B132" s="7">
        <v>6</v>
      </c>
      <c r="C132" t="s">
        <v>18</v>
      </c>
      <c r="D132" s="139"/>
      <c r="E132" s="139"/>
      <c r="F132" s="139"/>
      <c r="G132" s="139"/>
      <c r="H132" s="138"/>
      <c r="I132" s="38"/>
      <c r="J132" s="38"/>
      <c r="K132" s="1"/>
    </row>
    <row r="133" spans="1:11" x14ac:dyDescent="0.25">
      <c r="A133" s="5"/>
      <c r="B133" s="7">
        <v>6</v>
      </c>
      <c r="C133" t="s">
        <v>19</v>
      </c>
      <c r="D133" s="139"/>
      <c r="E133" s="139"/>
      <c r="F133" s="139"/>
      <c r="G133" s="139"/>
      <c r="H133" s="137"/>
      <c r="I133" s="38"/>
      <c r="J133" s="38"/>
      <c r="K133" s="1"/>
    </row>
    <row r="134" spans="1:11" x14ac:dyDescent="0.25">
      <c r="A134" s="5"/>
      <c r="B134" s="7">
        <v>2</v>
      </c>
      <c r="C134" t="s">
        <v>22</v>
      </c>
      <c r="D134" s="139"/>
      <c r="E134" s="139"/>
      <c r="F134" s="139"/>
      <c r="G134" s="139"/>
      <c r="H134" s="137"/>
      <c r="I134" s="38"/>
      <c r="J134" s="38"/>
      <c r="K134" s="1"/>
    </row>
    <row r="135" spans="1:11" x14ac:dyDescent="0.25">
      <c r="A135" s="5"/>
      <c r="B135" s="7">
        <v>5</v>
      </c>
      <c r="C135" s="30" t="s">
        <v>20</v>
      </c>
      <c r="D135" s="31" t="s">
        <v>203</v>
      </c>
      <c r="E135" s="31">
        <v>1</v>
      </c>
      <c r="F135" s="107">
        <v>11510</v>
      </c>
      <c r="G135" s="107">
        <f>E135*F135</f>
        <v>11510</v>
      </c>
      <c r="H135" s="137"/>
      <c r="I135" s="62">
        <f>G135</f>
        <v>11510</v>
      </c>
      <c r="J135" s="62">
        <f>I135</f>
        <v>11510</v>
      </c>
      <c r="K135" s="39" t="s">
        <v>269</v>
      </c>
    </row>
    <row r="136" spans="1:11" ht="15.75" thickBot="1" x14ac:dyDescent="0.3">
      <c r="A136" s="5"/>
      <c r="B136" s="12">
        <v>10</v>
      </c>
      <c r="C136" t="s">
        <v>21</v>
      </c>
      <c r="D136" s="7"/>
      <c r="E136" s="7"/>
      <c r="F136" s="108"/>
      <c r="G136" s="108">
        <f>E136*F136</f>
        <v>0</v>
      </c>
      <c r="H136" s="3"/>
      <c r="I136" s="71">
        <f>G136</f>
        <v>0</v>
      </c>
      <c r="J136" s="38"/>
      <c r="K136" s="1"/>
    </row>
    <row r="137" spans="1:11" x14ac:dyDescent="0.25">
      <c r="A137" s="13">
        <v>15</v>
      </c>
      <c r="B137" s="141" t="s">
        <v>279</v>
      </c>
      <c r="C137" s="141"/>
      <c r="D137" s="141"/>
      <c r="E137" s="141"/>
      <c r="F137" s="141"/>
      <c r="G137" s="14" t="s">
        <v>7</v>
      </c>
      <c r="H137" s="46"/>
      <c r="I137" s="34">
        <f>SUM(I138:I144)</f>
        <v>125800</v>
      </c>
      <c r="J137" s="34">
        <f>SUM(J138:J144)</f>
        <v>125800</v>
      </c>
      <c r="K137" s="15"/>
    </row>
    <row r="138" spans="1:11" x14ac:dyDescent="0.25">
      <c r="A138" s="5"/>
      <c r="B138" s="7">
        <v>3</v>
      </c>
      <c r="C138" t="s">
        <v>16</v>
      </c>
      <c r="D138" s="139"/>
      <c r="E138" s="139"/>
      <c r="F138" s="139"/>
      <c r="G138" s="139"/>
      <c r="H138" s="138"/>
      <c r="I138" s="71"/>
      <c r="J138" s="71"/>
      <c r="K138" s="6"/>
    </row>
    <row r="139" spans="1:11" x14ac:dyDescent="0.25">
      <c r="A139" s="5"/>
      <c r="B139" s="7">
        <v>4</v>
      </c>
      <c r="C139" t="s">
        <v>17</v>
      </c>
      <c r="D139" s="139"/>
      <c r="E139" s="139"/>
      <c r="F139" s="139"/>
      <c r="G139" s="139"/>
      <c r="H139" s="138"/>
      <c r="I139" s="38"/>
      <c r="J139" s="38"/>
      <c r="K139" s="1"/>
    </row>
    <row r="140" spans="1:11" x14ac:dyDescent="0.25">
      <c r="A140" s="5"/>
      <c r="B140" s="7">
        <v>6</v>
      </c>
      <c r="C140" t="s">
        <v>18</v>
      </c>
      <c r="D140" s="139"/>
      <c r="E140" s="139"/>
      <c r="F140" s="139"/>
      <c r="G140" s="139"/>
      <c r="H140" s="138"/>
      <c r="I140" s="38"/>
      <c r="J140" s="38"/>
      <c r="K140" s="1"/>
    </row>
    <row r="141" spans="1:11" x14ac:dyDescent="0.25">
      <c r="A141" s="5"/>
      <c r="B141" s="7">
        <v>6</v>
      </c>
      <c r="C141" t="s">
        <v>19</v>
      </c>
      <c r="D141" s="139"/>
      <c r="E141" s="139"/>
      <c r="F141" s="139"/>
      <c r="G141" s="139"/>
      <c r="H141" s="137"/>
      <c r="I141" s="38"/>
      <c r="J141" s="38"/>
      <c r="K141" s="1"/>
    </row>
    <row r="142" spans="1:11" x14ac:dyDescent="0.25">
      <c r="A142" s="5"/>
      <c r="B142" s="7">
        <v>2</v>
      </c>
      <c r="C142" t="s">
        <v>22</v>
      </c>
      <c r="D142" s="139"/>
      <c r="E142" s="139"/>
      <c r="F142" s="139"/>
      <c r="G142" s="139"/>
      <c r="H142" s="137"/>
      <c r="I142" s="38"/>
      <c r="J142" s="38"/>
      <c r="K142" s="1"/>
    </row>
    <row r="143" spans="1:11" x14ac:dyDescent="0.25">
      <c r="A143" s="5"/>
      <c r="B143" s="7">
        <v>5</v>
      </c>
      <c r="C143" s="30" t="s">
        <v>20</v>
      </c>
      <c r="D143" s="31" t="s">
        <v>203</v>
      </c>
      <c r="E143" s="107">
        <v>1</v>
      </c>
      <c r="F143" s="107">
        <v>125800</v>
      </c>
      <c r="G143" s="107">
        <f>E143*F143</f>
        <v>125800</v>
      </c>
      <c r="H143" s="137"/>
      <c r="I143" s="62">
        <f>G143</f>
        <v>125800</v>
      </c>
      <c r="J143" s="62">
        <f>I143</f>
        <v>125800</v>
      </c>
      <c r="K143" s="39" t="s">
        <v>269</v>
      </c>
    </row>
    <row r="144" spans="1:11" ht="15.75" thickBot="1" x14ac:dyDescent="0.3">
      <c r="A144" s="5"/>
      <c r="B144" s="12">
        <v>10</v>
      </c>
      <c r="C144" t="s">
        <v>21</v>
      </c>
      <c r="D144" s="7"/>
      <c r="E144" s="7"/>
      <c r="F144" s="7"/>
      <c r="G144" s="7">
        <f>E144*F144</f>
        <v>0</v>
      </c>
      <c r="H144" s="3"/>
      <c r="I144" s="71">
        <f>G144</f>
        <v>0</v>
      </c>
      <c r="J144" s="38"/>
      <c r="K144" s="1"/>
    </row>
    <row r="145" spans="1:11" x14ac:dyDescent="0.25">
      <c r="A145" s="13">
        <v>16</v>
      </c>
      <c r="B145" s="142" t="s">
        <v>280</v>
      </c>
      <c r="C145" s="142"/>
      <c r="D145" s="142"/>
      <c r="E145" s="142"/>
      <c r="F145" s="142"/>
      <c r="G145" s="14" t="s">
        <v>7</v>
      </c>
      <c r="H145" s="46"/>
      <c r="I145" s="34">
        <f>SUM(I146:I152)</f>
        <v>10000</v>
      </c>
      <c r="J145" s="34">
        <f>SUM(J146:J152)</f>
        <v>10000</v>
      </c>
      <c r="K145" s="15"/>
    </row>
    <row r="146" spans="1:11" x14ac:dyDescent="0.25">
      <c r="A146" s="5"/>
      <c r="B146" s="7">
        <v>3</v>
      </c>
      <c r="C146" t="s">
        <v>16</v>
      </c>
      <c r="D146" s="139"/>
      <c r="E146" s="139"/>
      <c r="F146" s="139"/>
      <c r="G146" s="139"/>
      <c r="H146" s="138"/>
      <c r="I146" s="71"/>
      <c r="J146" s="71"/>
      <c r="K146" s="6"/>
    </row>
    <row r="147" spans="1:11" x14ac:dyDescent="0.25">
      <c r="A147" s="5"/>
      <c r="B147" s="7">
        <v>4</v>
      </c>
      <c r="C147" t="s">
        <v>17</v>
      </c>
      <c r="D147" s="139"/>
      <c r="E147" s="139"/>
      <c r="F147" s="139"/>
      <c r="G147" s="139"/>
      <c r="H147" s="138"/>
      <c r="I147" s="38"/>
      <c r="J147" s="38"/>
      <c r="K147" s="1"/>
    </row>
    <row r="148" spans="1:11" x14ac:dyDescent="0.25">
      <c r="A148" s="5"/>
      <c r="B148" s="7">
        <v>6</v>
      </c>
      <c r="C148" t="s">
        <v>18</v>
      </c>
      <c r="D148" s="139"/>
      <c r="E148" s="139"/>
      <c r="F148" s="139"/>
      <c r="G148" s="139"/>
      <c r="H148" s="138"/>
      <c r="I148" s="38"/>
      <c r="J148" s="38"/>
      <c r="K148" s="1"/>
    </row>
    <row r="149" spans="1:11" x14ac:dyDescent="0.25">
      <c r="A149" s="5"/>
      <c r="B149" s="7">
        <v>6</v>
      </c>
      <c r="C149" t="s">
        <v>19</v>
      </c>
      <c r="D149" s="139"/>
      <c r="E149" s="139"/>
      <c r="F149" s="139"/>
      <c r="G149" s="139"/>
      <c r="H149" s="137"/>
      <c r="I149" s="38"/>
      <c r="J149" s="38"/>
      <c r="K149" s="1"/>
    </row>
    <row r="150" spans="1:11" x14ac:dyDescent="0.25">
      <c r="A150" s="5"/>
      <c r="B150" s="7">
        <v>2</v>
      </c>
      <c r="C150" t="s">
        <v>22</v>
      </c>
      <c r="D150" s="139"/>
      <c r="E150" s="139"/>
      <c r="F150" s="139"/>
      <c r="G150" s="139"/>
      <c r="H150" s="137"/>
      <c r="I150" s="38"/>
      <c r="J150" s="38"/>
      <c r="K150" s="1"/>
    </row>
    <row r="151" spans="1:11" x14ac:dyDescent="0.25">
      <c r="A151" s="5"/>
      <c r="B151" s="7">
        <v>5</v>
      </c>
      <c r="C151" s="30" t="s">
        <v>20</v>
      </c>
      <c r="D151" s="31" t="s">
        <v>203</v>
      </c>
      <c r="E151" s="31">
        <v>1</v>
      </c>
      <c r="F151" s="107">
        <v>10000</v>
      </c>
      <c r="G151" s="107">
        <f>E151*F151</f>
        <v>10000</v>
      </c>
      <c r="H151" s="137"/>
      <c r="I151" s="62">
        <f>G151</f>
        <v>10000</v>
      </c>
      <c r="J151" s="62">
        <f>I151</f>
        <v>10000</v>
      </c>
      <c r="K151" s="39" t="s">
        <v>269</v>
      </c>
    </row>
    <row r="152" spans="1:11" ht="15.75" thickBot="1" x14ac:dyDescent="0.3">
      <c r="A152" s="5"/>
      <c r="B152" s="12">
        <v>10</v>
      </c>
      <c r="C152" t="s">
        <v>21</v>
      </c>
      <c r="D152" s="7"/>
      <c r="E152" s="7"/>
      <c r="F152" s="7"/>
      <c r="G152" s="7">
        <f>E152*F152</f>
        <v>0</v>
      </c>
      <c r="H152" s="3"/>
      <c r="I152" s="71">
        <f>G152</f>
        <v>0</v>
      </c>
      <c r="J152" s="38"/>
      <c r="K152" s="1"/>
    </row>
    <row r="153" spans="1:11" x14ac:dyDescent="0.25">
      <c r="A153" s="13">
        <v>17</v>
      </c>
      <c r="B153" s="142" t="s">
        <v>281</v>
      </c>
      <c r="C153" s="142"/>
      <c r="D153" s="142"/>
      <c r="E153" s="142"/>
      <c r="F153" s="142"/>
      <c r="G153" s="14" t="s">
        <v>7</v>
      </c>
      <c r="H153" s="46"/>
      <c r="I153" s="34">
        <f>SUM(I154:I160)</f>
        <v>23000</v>
      </c>
      <c r="J153" s="34">
        <f>SUM(J154:J160)</f>
        <v>23000</v>
      </c>
      <c r="K153" s="15"/>
    </row>
    <row r="154" spans="1:11" x14ac:dyDescent="0.25">
      <c r="A154" s="5"/>
      <c r="B154" s="7">
        <v>3</v>
      </c>
      <c r="C154" t="s">
        <v>16</v>
      </c>
      <c r="D154" s="139"/>
      <c r="E154" s="139"/>
      <c r="F154" s="139"/>
      <c r="G154" s="139"/>
      <c r="H154" s="138"/>
      <c r="I154" s="71"/>
      <c r="J154" s="71"/>
      <c r="K154" s="6"/>
    </row>
    <row r="155" spans="1:11" x14ac:dyDescent="0.25">
      <c r="A155" s="5"/>
      <c r="B155" s="7">
        <v>4</v>
      </c>
      <c r="C155" t="s">
        <v>17</v>
      </c>
      <c r="D155" s="139"/>
      <c r="E155" s="139"/>
      <c r="F155" s="139"/>
      <c r="G155" s="139"/>
      <c r="H155" s="138"/>
      <c r="I155" s="38"/>
      <c r="J155" s="38"/>
      <c r="K155" s="1"/>
    </row>
    <row r="156" spans="1:11" x14ac:dyDescent="0.25">
      <c r="A156" s="5"/>
      <c r="B156" s="7">
        <v>6</v>
      </c>
      <c r="C156" t="s">
        <v>18</v>
      </c>
      <c r="D156" s="139"/>
      <c r="E156" s="139"/>
      <c r="F156" s="139"/>
      <c r="G156" s="139"/>
      <c r="H156" s="138"/>
      <c r="I156" s="38"/>
      <c r="J156" s="38"/>
      <c r="K156" s="1"/>
    </row>
    <row r="157" spans="1:11" x14ac:dyDescent="0.25">
      <c r="A157" s="5"/>
      <c r="B157" s="7">
        <v>6</v>
      </c>
      <c r="C157" t="s">
        <v>19</v>
      </c>
      <c r="D157" s="139"/>
      <c r="E157" s="139"/>
      <c r="F157" s="139"/>
      <c r="G157" s="139"/>
      <c r="H157" s="137"/>
      <c r="I157" s="38"/>
      <c r="J157" s="38"/>
      <c r="K157" s="1"/>
    </row>
    <row r="158" spans="1:11" x14ac:dyDescent="0.25">
      <c r="A158" s="5"/>
      <c r="B158" s="7">
        <v>2</v>
      </c>
      <c r="C158" t="s">
        <v>22</v>
      </c>
      <c r="D158" s="139"/>
      <c r="E158" s="139"/>
      <c r="F158" s="139"/>
      <c r="G158" s="139"/>
      <c r="H158" s="137"/>
      <c r="I158" s="38"/>
      <c r="J158" s="38"/>
      <c r="K158" s="1"/>
    </row>
    <row r="159" spans="1:11" x14ac:dyDescent="0.25">
      <c r="A159" s="5"/>
      <c r="B159" s="7">
        <v>5</v>
      </c>
      <c r="C159" s="30" t="s">
        <v>20</v>
      </c>
      <c r="D159" s="31" t="s">
        <v>203</v>
      </c>
      <c r="E159" s="31">
        <v>4</v>
      </c>
      <c r="F159" s="120">
        <v>5750</v>
      </c>
      <c r="G159" s="120">
        <f>E159*F159</f>
        <v>23000</v>
      </c>
      <c r="H159" s="137"/>
      <c r="I159" s="62">
        <f>G159</f>
        <v>23000</v>
      </c>
      <c r="J159" s="62">
        <f>I159</f>
        <v>23000</v>
      </c>
      <c r="K159" s="39" t="s">
        <v>269</v>
      </c>
    </row>
    <row r="160" spans="1:11" x14ac:dyDescent="0.25">
      <c r="A160" s="5"/>
      <c r="B160" s="12">
        <v>10</v>
      </c>
      <c r="C160" t="s">
        <v>21</v>
      </c>
      <c r="D160" s="7"/>
      <c r="E160" s="7"/>
      <c r="F160" s="7"/>
      <c r="G160" s="7">
        <f>E160*F160</f>
        <v>0</v>
      </c>
      <c r="H160" s="3"/>
      <c r="I160" s="71">
        <f>G160</f>
        <v>0</v>
      </c>
      <c r="J160" s="38"/>
      <c r="K160" s="1"/>
    </row>
    <row r="161" spans="1:11" s="112" customFormat="1" ht="15.75" x14ac:dyDescent="0.25">
      <c r="A161" s="110"/>
      <c r="B161" s="110"/>
      <c r="C161" s="244" t="s">
        <v>51</v>
      </c>
      <c r="D161" s="245"/>
      <c r="E161" s="245"/>
      <c r="F161" s="245"/>
      <c r="G161" s="246"/>
      <c r="H161" s="117">
        <f>SUM(H162:H168)</f>
        <v>16939216</v>
      </c>
      <c r="I161" s="116">
        <f>SUM(I162:I168)</f>
        <v>9355485</v>
      </c>
      <c r="J161" s="116">
        <f>SUM(J162:J168)</f>
        <v>9355485</v>
      </c>
      <c r="K161" s="111"/>
    </row>
    <row r="162" spans="1:11" s="112" customFormat="1" ht="15.75" x14ac:dyDescent="0.25">
      <c r="A162" s="169"/>
      <c r="B162" s="170"/>
      <c r="C162" s="187" t="s">
        <v>95</v>
      </c>
      <c r="D162" s="188"/>
      <c r="E162" s="188"/>
      <c r="F162" s="188"/>
      <c r="G162" s="189"/>
      <c r="H162" s="231">
        <f>H26+H34+H42</f>
        <v>16939216</v>
      </c>
      <c r="I162" s="113">
        <f>I26+I34+I42+I50+I58+I74+I82+I90+I98+I106+I114+I122+I130+I66+I138+I146+I154</f>
        <v>1060600</v>
      </c>
      <c r="J162" s="113">
        <f>J26+J34+J42+J50+J58+J74+J82+J90+J98+J106+J114+J122+J130+J66+J138+J146+J154</f>
        <v>1060600</v>
      </c>
      <c r="K162" s="115"/>
    </row>
    <row r="163" spans="1:11" s="112" customFormat="1" ht="15.75" x14ac:dyDescent="0.25">
      <c r="A163" s="171"/>
      <c r="B163" s="172"/>
      <c r="C163" s="175" t="s">
        <v>32</v>
      </c>
      <c r="D163" s="176"/>
      <c r="E163" s="176"/>
      <c r="F163" s="176"/>
      <c r="G163" s="177"/>
      <c r="H163" s="232"/>
      <c r="I163" s="113">
        <f t="shared" ref="I163:J168" si="2">I27+I35+I43+I51+I59+I75+I83+I91+I99+I107+I115+I123+I131+I67+I139+I147+I155</f>
        <v>287800</v>
      </c>
      <c r="J163" s="113">
        <f t="shared" si="2"/>
        <v>287800</v>
      </c>
      <c r="K163" s="115"/>
    </row>
    <row r="164" spans="1:11" s="112" customFormat="1" ht="15.75" x14ac:dyDescent="0.25">
      <c r="A164" s="171"/>
      <c r="B164" s="172"/>
      <c r="C164" s="175" t="s">
        <v>112</v>
      </c>
      <c r="D164" s="176"/>
      <c r="E164" s="176"/>
      <c r="F164" s="176"/>
      <c r="G164" s="177"/>
      <c r="H164" s="232"/>
      <c r="I164" s="113">
        <f t="shared" si="2"/>
        <v>19500</v>
      </c>
      <c r="J164" s="113">
        <f t="shared" si="2"/>
        <v>19500</v>
      </c>
      <c r="K164" s="115"/>
    </row>
    <row r="165" spans="1:11" s="112" customFormat="1" ht="15.75" x14ac:dyDescent="0.25">
      <c r="A165" s="171"/>
      <c r="B165" s="172"/>
      <c r="C165" s="175" t="s">
        <v>33</v>
      </c>
      <c r="D165" s="176"/>
      <c r="E165" s="176"/>
      <c r="F165" s="176"/>
      <c r="G165" s="177"/>
      <c r="H165" s="232"/>
      <c r="I165" s="113">
        <f t="shared" si="2"/>
        <v>23000</v>
      </c>
      <c r="J165" s="113">
        <f t="shared" si="2"/>
        <v>23000</v>
      </c>
      <c r="K165" s="115"/>
    </row>
    <row r="166" spans="1:11" s="112" customFormat="1" ht="15.75" x14ac:dyDescent="0.25">
      <c r="A166" s="171"/>
      <c r="B166" s="172"/>
      <c r="C166" s="175" t="s">
        <v>34</v>
      </c>
      <c r="D166" s="176"/>
      <c r="E166" s="176"/>
      <c r="F166" s="176"/>
      <c r="G166" s="177"/>
      <c r="H166" s="232"/>
      <c r="I166" s="113">
        <f t="shared" si="2"/>
        <v>7001000</v>
      </c>
      <c r="J166" s="113">
        <f t="shared" si="2"/>
        <v>7001000</v>
      </c>
      <c r="K166" s="115"/>
    </row>
    <row r="167" spans="1:11" s="112" customFormat="1" ht="15.75" x14ac:dyDescent="0.25">
      <c r="A167" s="171"/>
      <c r="B167" s="172"/>
      <c r="C167" s="166" t="s">
        <v>35</v>
      </c>
      <c r="D167" s="167"/>
      <c r="E167" s="167"/>
      <c r="F167" s="167"/>
      <c r="G167" s="168"/>
      <c r="H167" s="232"/>
      <c r="I167" s="113">
        <f t="shared" si="2"/>
        <v>963585</v>
      </c>
      <c r="J167" s="113">
        <f t="shared" si="2"/>
        <v>963585</v>
      </c>
      <c r="K167" s="115"/>
    </row>
    <row r="168" spans="1:11" s="112" customFormat="1" ht="15.75" x14ac:dyDescent="0.25">
      <c r="A168" s="171"/>
      <c r="B168" s="172"/>
      <c r="C168" s="166" t="s">
        <v>82</v>
      </c>
      <c r="D168" s="167"/>
      <c r="E168" s="167"/>
      <c r="F168" s="167"/>
      <c r="G168" s="168"/>
      <c r="H168" s="232"/>
      <c r="I168" s="113">
        <f t="shared" si="2"/>
        <v>0</v>
      </c>
      <c r="J168" s="113">
        <f t="shared" si="2"/>
        <v>0</v>
      </c>
      <c r="K168" s="115"/>
    </row>
    <row r="169" spans="1:11" ht="15.75" thickBot="1" x14ac:dyDescent="0.3">
      <c r="A169" s="184" t="s">
        <v>12</v>
      </c>
      <c r="B169" s="184"/>
      <c r="C169" s="184"/>
      <c r="D169" s="184"/>
      <c r="E169" s="184"/>
      <c r="F169" s="184"/>
      <c r="G169" s="184"/>
      <c r="H169" s="8"/>
      <c r="I169" s="41"/>
      <c r="J169" s="41"/>
      <c r="K169" s="41"/>
    </row>
    <row r="170" spans="1:11" ht="17.25" customHeight="1" x14ac:dyDescent="0.25">
      <c r="A170" s="13">
        <v>3</v>
      </c>
      <c r="B170" s="162" t="s">
        <v>270</v>
      </c>
      <c r="C170" s="162"/>
      <c r="D170" s="162"/>
      <c r="E170" s="162"/>
      <c r="F170" s="162"/>
      <c r="G170" s="14" t="s">
        <v>7</v>
      </c>
      <c r="H170" s="15">
        <f>SUM(H171:H177)</f>
        <v>0</v>
      </c>
      <c r="I170" s="34">
        <f>SUM(I171:I177)</f>
        <v>9900</v>
      </c>
      <c r="J170" s="34">
        <f>SUM(J171:J177)</f>
        <v>9900</v>
      </c>
      <c r="K170" s="34"/>
    </row>
    <row r="171" spans="1:11" x14ac:dyDescent="0.25">
      <c r="A171" s="5"/>
      <c r="B171" s="7">
        <v>3</v>
      </c>
      <c r="C171" t="s">
        <v>16</v>
      </c>
      <c r="D171" s="139"/>
      <c r="E171" s="139"/>
      <c r="F171" s="139"/>
      <c r="G171" s="139"/>
      <c r="H171" s="140"/>
      <c r="I171" s="38"/>
      <c r="J171" s="38">
        <f t="shared" ref="J171:J209" si="3">I171</f>
        <v>0</v>
      </c>
      <c r="K171" s="38"/>
    </row>
    <row r="172" spans="1:11" x14ac:dyDescent="0.25">
      <c r="A172" s="5"/>
      <c r="B172" s="7">
        <v>4</v>
      </c>
      <c r="C172" t="s">
        <v>17</v>
      </c>
      <c r="D172" s="139"/>
      <c r="E172" s="139"/>
      <c r="F172" s="139"/>
      <c r="G172" s="139"/>
      <c r="H172" s="140"/>
      <c r="I172" s="38"/>
      <c r="J172" s="38">
        <f t="shared" si="3"/>
        <v>0</v>
      </c>
      <c r="K172" s="38"/>
    </row>
    <row r="173" spans="1:11" x14ac:dyDescent="0.25">
      <c r="A173" s="5"/>
      <c r="B173" s="7">
        <v>6</v>
      </c>
      <c r="C173" t="s">
        <v>18</v>
      </c>
      <c r="D173" s="139"/>
      <c r="E173" s="139"/>
      <c r="F173" s="139"/>
      <c r="G173" s="139"/>
      <c r="H173" s="140"/>
      <c r="I173" s="38"/>
      <c r="J173" s="38">
        <f t="shared" si="3"/>
        <v>0</v>
      </c>
      <c r="K173" s="38"/>
    </row>
    <row r="174" spans="1:11" x14ac:dyDescent="0.25">
      <c r="A174" s="5"/>
      <c r="B174" s="7">
        <v>6</v>
      </c>
      <c r="C174" t="s">
        <v>19</v>
      </c>
      <c r="D174" s="139"/>
      <c r="E174" s="139"/>
      <c r="F174" s="139"/>
      <c r="G174" s="139"/>
      <c r="H174" s="140"/>
      <c r="I174" s="38"/>
      <c r="J174" s="38">
        <f t="shared" si="3"/>
        <v>0</v>
      </c>
      <c r="K174" s="38"/>
    </row>
    <row r="175" spans="1:11" x14ac:dyDescent="0.25">
      <c r="A175" s="5"/>
      <c r="B175" s="7">
        <v>2</v>
      </c>
      <c r="C175" t="s">
        <v>22</v>
      </c>
      <c r="D175" s="139"/>
      <c r="E175" s="139"/>
      <c r="F175" s="139"/>
      <c r="G175" s="139"/>
      <c r="H175" s="140"/>
      <c r="I175" s="38"/>
      <c r="J175" s="38">
        <f t="shared" si="3"/>
        <v>0</v>
      </c>
      <c r="K175" s="38"/>
    </row>
    <row r="176" spans="1:11" x14ac:dyDescent="0.25">
      <c r="A176" s="5"/>
      <c r="B176" s="7">
        <v>5</v>
      </c>
      <c r="C176" s="30" t="s">
        <v>20</v>
      </c>
      <c r="D176" s="31" t="s">
        <v>203</v>
      </c>
      <c r="E176" s="31">
        <v>1</v>
      </c>
      <c r="F176" s="107">
        <v>9900</v>
      </c>
      <c r="G176" s="107">
        <f>E176*F176</f>
        <v>9900</v>
      </c>
      <c r="H176" s="140"/>
      <c r="I176" s="39">
        <f>G176</f>
        <v>9900</v>
      </c>
      <c r="J176" s="39">
        <f>I176</f>
        <v>9900</v>
      </c>
      <c r="K176" s="39" t="s">
        <v>269</v>
      </c>
    </row>
    <row r="177" spans="1:11" ht="15.75" thickBot="1" x14ac:dyDescent="0.3">
      <c r="A177" s="5"/>
      <c r="B177" s="12">
        <v>10</v>
      </c>
      <c r="C177" t="s">
        <v>21</v>
      </c>
      <c r="D177" s="7"/>
      <c r="E177" s="7"/>
      <c r="F177" s="7"/>
      <c r="G177" s="7">
        <f>E177*F177</f>
        <v>0</v>
      </c>
      <c r="H177" s="140"/>
      <c r="I177" s="38">
        <f>G177</f>
        <v>0</v>
      </c>
      <c r="J177" s="38">
        <f t="shared" si="3"/>
        <v>0</v>
      </c>
      <c r="K177" s="38"/>
    </row>
    <row r="178" spans="1:11" x14ac:dyDescent="0.25">
      <c r="A178" s="13">
        <v>4</v>
      </c>
      <c r="B178" s="162" t="s">
        <v>271</v>
      </c>
      <c r="C178" s="162"/>
      <c r="D178" s="162"/>
      <c r="E178" s="162"/>
      <c r="F178" s="162"/>
      <c r="G178" s="14" t="s">
        <v>7</v>
      </c>
      <c r="H178" s="15">
        <f>SUM(H179:H185)</f>
        <v>0</v>
      </c>
      <c r="I178" s="34">
        <f>SUM(I179:I185)</f>
        <v>21600</v>
      </c>
      <c r="J178" s="34">
        <f>SUM(J179:J185)</f>
        <v>21600</v>
      </c>
      <c r="K178" s="34"/>
    </row>
    <row r="179" spans="1:11" x14ac:dyDescent="0.25">
      <c r="A179" s="5"/>
      <c r="B179" s="7">
        <v>3</v>
      </c>
      <c r="C179" t="s">
        <v>16</v>
      </c>
      <c r="D179" s="139"/>
      <c r="E179" s="139"/>
      <c r="F179" s="139"/>
      <c r="G179" s="139"/>
      <c r="H179" s="140"/>
      <c r="I179" s="38"/>
      <c r="J179" s="38">
        <f t="shared" si="3"/>
        <v>0</v>
      </c>
      <c r="K179" s="38"/>
    </row>
    <row r="180" spans="1:11" x14ac:dyDescent="0.25">
      <c r="A180" s="5"/>
      <c r="B180" s="7">
        <v>4</v>
      </c>
      <c r="C180" t="s">
        <v>17</v>
      </c>
      <c r="D180" s="139"/>
      <c r="E180" s="139"/>
      <c r="F180" s="139"/>
      <c r="G180" s="139"/>
      <c r="H180" s="140"/>
      <c r="I180" s="38"/>
      <c r="J180" s="38">
        <f t="shared" si="3"/>
        <v>0</v>
      </c>
      <c r="K180" s="38"/>
    </row>
    <row r="181" spans="1:11" x14ac:dyDescent="0.25">
      <c r="A181" s="5"/>
      <c r="B181" s="7">
        <v>6</v>
      </c>
      <c r="C181" t="s">
        <v>18</v>
      </c>
      <c r="D181" s="139"/>
      <c r="E181" s="139"/>
      <c r="F181" s="139"/>
      <c r="G181" s="139"/>
      <c r="H181" s="140"/>
      <c r="I181" s="38"/>
      <c r="J181" s="38">
        <f t="shared" si="3"/>
        <v>0</v>
      </c>
      <c r="K181" s="38"/>
    </row>
    <row r="182" spans="1:11" x14ac:dyDescent="0.25">
      <c r="A182" s="5"/>
      <c r="B182" s="7">
        <v>6</v>
      </c>
      <c r="C182" t="s">
        <v>19</v>
      </c>
      <c r="D182" s="139"/>
      <c r="E182" s="139"/>
      <c r="F182" s="139"/>
      <c r="G182" s="139"/>
      <c r="H182" s="140"/>
      <c r="I182" s="38"/>
      <c r="J182" s="38">
        <f t="shared" si="3"/>
        <v>0</v>
      </c>
      <c r="K182" s="38"/>
    </row>
    <row r="183" spans="1:11" x14ac:dyDescent="0.25">
      <c r="A183" s="5"/>
      <c r="B183" s="7">
        <v>2</v>
      </c>
      <c r="C183" t="s">
        <v>22</v>
      </c>
      <c r="D183" s="139"/>
      <c r="E183" s="139"/>
      <c r="F183" s="139"/>
      <c r="G183" s="139"/>
      <c r="H183" s="140"/>
      <c r="I183" s="38"/>
      <c r="J183" s="38">
        <f t="shared" si="3"/>
        <v>0</v>
      </c>
      <c r="K183" s="38"/>
    </row>
    <row r="184" spans="1:11" x14ac:dyDescent="0.25">
      <c r="A184" s="5"/>
      <c r="B184" s="7">
        <v>5</v>
      </c>
      <c r="C184" s="30" t="s">
        <v>20</v>
      </c>
      <c r="D184" s="31" t="s">
        <v>203</v>
      </c>
      <c r="E184" s="31">
        <v>2</v>
      </c>
      <c r="F184" s="107">
        <v>10800</v>
      </c>
      <c r="G184" s="107">
        <f>E184*F184</f>
        <v>21600</v>
      </c>
      <c r="H184" s="140"/>
      <c r="I184" s="39">
        <f>G184</f>
        <v>21600</v>
      </c>
      <c r="J184" s="39">
        <f>I184</f>
        <v>21600</v>
      </c>
      <c r="K184" s="39" t="s">
        <v>269</v>
      </c>
    </row>
    <row r="185" spans="1:11" ht="15.75" thickBot="1" x14ac:dyDescent="0.3">
      <c r="A185" s="5"/>
      <c r="B185" s="12">
        <v>10</v>
      </c>
      <c r="C185" t="s">
        <v>21</v>
      </c>
      <c r="D185" s="7"/>
      <c r="E185" s="7"/>
      <c r="F185" s="7"/>
      <c r="G185" s="7">
        <f>E185*F185</f>
        <v>0</v>
      </c>
      <c r="H185" s="140"/>
      <c r="I185" s="38">
        <f>G185</f>
        <v>0</v>
      </c>
      <c r="J185" s="38">
        <f t="shared" si="3"/>
        <v>0</v>
      </c>
      <c r="K185" s="38"/>
    </row>
    <row r="186" spans="1:11" x14ac:dyDescent="0.25">
      <c r="A186" s="13">
        <v>5</v>
      </c>
      <c r="B186" s="162" t="s">
        <v>272</v>
      </c>
      <c r="C186" s="162"/>
      <c r="D186" s="162"/>
      <c r="E186" s="162"/>
      <c r="F186" s="162"/>
      <c r="G186" s="14" t="s">
        <v>7</v>
      </c>
      <c r="H186" s="15">
        <f>SUM(H187:H193)</f>
        <v>0</v>
      </c>
      <c r="I186" s="34">
        <f>SUM(I187:I193)</f>
        <v>20700</v>
      </c>
      <c r="J186" s="34">
        <f>SUM(J187:J193)</f>
        <v>20700</v>
      </c>
      <c r="K186" s="34"/>
    </row>
    <row r="187" spans="1:11" x14ac:dyDescent="0.25">
      <c r="A187" s="5"/>
      <c r="B187" s="7">
        <v>3</v>
      </c>
      <c r="C187" t="s">
        <v>16</v>
      </c>
      <c r="D187" s="139"/>
      <c r="E187" s="139"/>
      <c r="F187" s="139"/>
      <c r="G187" s="139"/>
      <c r="H187" s="140"/>
      <c r="I187" s="38"/>
      <c r="J187" s="38">
        <f t="shared" si="3"/>
        <v>0</v>
      </c>
      <c r="K187" s="38"/>
    </row>
    <row r="188" spans="1:11" x14ac:dyDescent="0.25">
      <c r="A188" s="5"/>
      <c r="B188" s="7">
        <v>4</v>
      </c>
      <c r="C188" t="s">
        <v>17</v>
      </c>
      <c r="D188" s="139"/>
      <c r="E188" s="139"/>
      <c r="F188" s="139"/>
      <c r="G188" s="139"/>
      <c r="H188" s="140"/>
      <c r="I188" s="38"/>
      <c r="J188" s="38">
        <f t="shared" si="3"/>
        <v>0</v>
      </c>
      <c r="K188" s="38"/>
    </row>
    <row r="189" spans="1:11" x14ac:dyDescent="0.25">
      <c r="A189" s="5"/>
      <c r="B189" s="7">
        <v>6</v>
      </c>
      <c r="C189" t="s">
        <v>18</v>
      </c>
      <c r="D189" s="139"/>
      <c r="E189" s="139"/>
      <c r="F189" s="139"/>
      <c r="G189" s="139"/>
      <c r="H189" s="140"/>
      <c r="I189" s="38"/>
      <c r="J189" s="38">
        <f t="shared" si="3"/>
        <v>0</v>
      </c>
      <c r="K189" s="38"/>
    </row>
    <row r="190" spans="1:11" x14ac:dyDescent="0.25">
      <c r="A190" s="5"/>
      <c r="B190" s="7">
        <v>6</v>
      </c>
      <c r="C190" t="s">
        <v>19</v>
      </c>
      <c r="D190" s="139"/>
      <c r="E190" s="139"/>
      <c r="F190" s="139"/>
      <c r="G190" s="139"/>
      <c r="H190" s="140"/>
      <c r="I190" s="38"/>
      <c r="J190" s="38">
        <f t="shared" si="3"/>
        <v>0</v>
      </c>
      <c r="K190" s="38"/>
    </row>
    <row r="191" spans="1:11" x14ac:dyDescent="0.25">
      <c r="A191" s="5"/>
      <c r="B191" s="7">
        <v>2</v>
      </c>
      <c r="C191" t="s">
        <v>22</v>
      </c>
      <c r="D191" s="139"/>
      <c r="E191" s="139"/>
      <c r="F191" s="139"/>
      <c r="G191" s="139"/>
      <c r="H191" s="140"/>
      <c r="I191" s="38"/>
      <c r="J191" s="38">
        <f t="shared" si="3"/>
        <v>0</v>
      </c>
      <c r="K191" s="38"/>
    </row>
    <row r="192" spans="1:11" x14ac:dyDescent="0.25">
      <c r="A192" s="5"/>
      <c r="B192" s="7">
        <v>5</v>
      </c>
      <c r="C192" s="30" t="s">
        <v>20</v>
      </c>
      <c r="D192" s="31" t="s">
        <v>203</v>
      </c>
      <c r="E192" s="31">
        <v>3</v>
      </c>
      <c r="F192" s="107">
        <v>6900</v>
      </c>
      <c r="G192" s="107">
        <f>E192*F192</f>
        <v>20700</v>
      </c>
      <c r="H192" s="140"/>
      <c r="I192" s="39">
        <f>G192</f>
        <v>20700</v>
      </c>
      <c r="J192" s="39">
        <f>I192</f>
        <v>20700</v>
      </c>
      <c r="K192" s="39" t="s">
        <v>269</v>
      </c>
    </row>
    <row r="193" spans="1:11" ht="15.75" thickBot="1" x14ac:dyDescent="0.3">
      <c r="A193" s="5"/>
      <c r="B193" s="12">
        <v>10</v>
      </c>
      <c r="C193" t="s">
        <v>21</v>
      </c>
      <c r="D193" s="7"/>
      <c r="E193" s="7"/>
      <c r="F193" s="7"/>
      <c r="G193" s="7">
        <f>E193*F193</f>
        <v>0</v>
      </c>
      <c r="H193" s="140"/>
      <c r="I193" s="38">
        <f>G193</f>
        <v>0</v>
      </c>
      <c r="J193" s="38">
        <f t="shared" si="3"/>
        <v>0</v>
      </c>
      <c r="K193" s="38"/>
    </row>
    <row r="194" spans="1:11" x14ac:dyDescent="0.25">
      <c r="A194" s="13">
        <v>6</v>
      </c>
      <c r="B194" s="162" t="s">
        <v>273</v>
      </c>
      <c r="C194" s="162"/>
      <c r="D194" s="162"/>
      <c r="E194" s="162"/>
      <c r="F194" s="162"/>
      <c r="G194" s="14" t="s">
        <v>7</v>
      </c>
      <c r="H194" s="15">
        <f>SUM(H195:H201)</f>
        <v>0</v>
      </c>
      <c r="I194" s="34">
        <f>SUM(I195:I201)</f>
        <v>18600</v>
      </c>
      <c r="J194" s="34">
        <f>SUM(J195:J201)</f>
        <v>18600</v>
      </c>
      <c r="K194" s="34"/>
    </row>
    <row r="195" spans="1:11" x14ac:dyDescent="0.25">
      <c r="A195" s="5"/>
      <c r="B195" s="7">
        <v>3</v>
      </c>
      <c r="C195" t="s">
        <v>16</v>
      </c>
      <c r="D195" s="139"/>
      <c r="E195" s="139"/>
      <c r="F195" s="139"/>
      <c r="G195" s="139"/>
      <c r="H195" s="140"/>
      <c r="I195" s="38"/>
      <c r="J195" s="38">
        <f t="shared" si="3"/>
        <v>0</v>
      </c>
      <c r="K195" s="38"/>
    </row>
    <row r="196" spans="1:11" x14ac:dyDescent="0.25">
      <c r="A196" s="5"/>
      <c r="B196" s="7">
        <v>4</v>
      </c>
      <c r="C196" t="s">
        <v>17</v>
      </c>
      <c r="D196" s="139"/>
      <c r="E196" s="139"/>
      <c r="F196" s="139"/>
      <c r="G196" s="139"/>
      <c r="H196" s="140"/>
      <c r="I196" s="38"/>
      <c r="J196" s="38">
        <f t="shared" si="3"/>
        <v>0</v>
      </c>
      <c r="K196" s="38"/>
    </row>
    <row r="197" spans="1:11" x14ac:dyDescent="0.25">
      <c r="A197" s="5"/>
      <c r="B197" s="7">
        <v>6</v>
      </c>
      <c r="C197" t="s">
        <v>18</v>
      </c>
      <c r="D197" s="139"/>
      <c r="E197" s="139"/>
      <c r="F197" s="139"/>
      <c r="G197" s="139"/>
      <c r="H197" s="140"/>
      <c r="I197" s="38"/>
      <c r="J197" s="38">
        <f t="shared" si="3"/>
        <v>0</v>
      </c>
      <c r="K197" s="38"/>
    </row>
    <row r="198" spans="1:11" x14ac:dyDescent="0.25">
      <c r="A198" s="5"/>
      <c r="B198" s="7">
        <v>6</v>
      </c>
      <c r="C198" t="s">
        <v>19</v>
      </c>
      <c r="D198" s="139"/>
      <c r="E198" s="139"/>
      <c r="F198" s="139"/>
      <c r="G198" s="139"/>
      <c r="H198" s="140"/>
      <c r="I198" s="38"/>
      <c r="J198" s="38">
        <f t="shared" si="3"/>
        <v>0</v>
      </c>
      <c r="K198" s="38"/>
    </row>
    <row r="199" spans="1:11" x14ac:dyDescent="0.25">
      <c r="A199" s="5"/>
      <c r="B199" s="7">
        <v>2</v>
      </c>
      <c r="C199" t="s">
        <v>22</v>
      </c>
      <c r="D199" s="139"/>
      <c r="E199" s="139"/>
      <c r="F199" s="139"/>
      <c r="G199" s="139"/>
      <c r="H199" s="140"/>
      <c r="I199" s="38"/>
      <c r="J199" s="38">
        <f t="shared" si="3"/>
        <v>0</v>
      </c>
      <c r="K199" s="38"/>
    </row>
    <row r="200" spans="1:11" x14ac:dyDescent="0.25">
      <c r="A200" s="5"/>
      <c r="B200" s="7">
        <v>5</v>
      </c>
      <c r="C200" s="30" t="s">
        <v>20</v>
      </c>
      <c r="D200" s="31" t="s">
        <v>203</v>
      </c>
      <c r="E200" s="31">
        <v>2</v>
      </c>
      <c r="F200" s="107">
        <v>9300</v>
      </c>
      <c r="G200" s="107">
        <f>E200*F200</f>
        <v>18600</v>
      </c>
      <c r="H200" s="140"/>
      <c r="I200" s="39">
        <f>G200</f>
        <v>18600</v>
      </c>
      <c r="J200" s="39">
        <f>I200</f>
        <v>18600</v>
      </c>
      <c r="K200" s="39" t="s">
        <v>269</v>
      </c>
    </row>
    <row r="201" spans="1:11" ht="15.75" thickBot="1" x14ac:dyDescent="0.3">
      <c r="A201" s="5"/>
      <c r="B201" s="12">
        <v>10</v>
      </c>
      <c r="C201" t="s">
        <v>21</v>
      </c>
      <c r="D201" s="7"/>
      <c r="E201" s="7"/>
      <c r="F201" s="7"/>
      <c r="G201" s="7">
        <f>E201*F201</f>
        <v>0</v>
      </c>
      <c r="H201" s="140"/>
      <c r="I201" s="38">
        <f>G201</f>
        <v>0</v>
      </c>
      <c r="J201" s="38">
        <f t="shared" si="3"/>
        <v>0</v>
      </c>
      <c r="K201" s="38"/>
    </row>
    <row r="202" spans="1:11" x14ac:dyDescent="0.25">
      <c r="A202" s="13">
        <v>7</v>
      </c>
      <c r="B202" s="162" t="s">
        <v>274</v>
      </c>
      <c r="C202" s="162"/>
      <c r="D202" s="162"/>
      <c r="E202" s="162"/>
      <c r="F202" s="162"/>
      <c r="G202" s="14" t="s">
        <v>7</v>
      </c>
      <c r="H202" s="15">
        <f>SUM(H203:H209)</f>
        <v>0</v>
      </c>
      <c r="I202" s="34">
        <f>SUM(I203:I209)</f>
        <v>12300</v>
      </c>
      <c r="J202" s="34">
        <f>SUM(J203:J209)</f>
        <v>12300</v>
      </c>
      <c r="K202" s="34"/>
    </row>
    <row r="203" spans="1:11" x14ac:dyDescent="0.25">
      <c r="A203" s="5"/>
      <c r="B203" s="7">
        <v>3</v>
      </c>
      <c r="C203" t="s">
        <v>16</v>
      </c>
      <c r="D203" s="139"/>
      <c r="E203" s="139"/>
      <c r="F203" s="139"/>
      <c r="G203" s="139"/>
      <c r="H203" s="140"/>
      <c r="I203" s="38"/>
      <c r="J203" s="38">
        <f t="shared" si="3"/>
        <v>0</v>
      </c>
      <c r="K203" s="38"/>
    </row>
    <row r="204" spans="1:11" x14ac:dyDescent="0.25">
      <c r="A204" s="5"/>
      <c r="B204" s="7">
        <v>4</v>
      </c>
      <c r="C204" t="s">
        <v>17</v>
      </c>
      <c r="D204" s="139"/>
      <c r="E204" s="139"/>
      <c r="F204" s="139"/>
      <c r="G204" s="139"/>
      <c r="H204" s="140"/>
      <c r="I204" s="38"/>
      <c r="J204" s="38">
        <f t="shared" si="3"/>
        <v>0</v>
      </c>
      <c r="K204" s="38"/>
    </row>
    <row r="205" spans="1:11" x14ac:dyDescent="0.25">
      <c r="A205" s="5"/>
      <c r="B205" s="7">
        <v>6</v>
      </c>
      <c r="C205" t="s">
        <v>18</v>
      </c>
      <c r="D205" s="139"/>
      <c r="E205" s="139"/>
      <c r="F205" s="139"/>
      <c r="G205" s="139"/>
      <c r="H205" s="140"/>
      <c r="I205" s="38"/>
      <c r="J205" s="38">
        <f t="shared" si="3"/>
        <v>0</v>
      </c>
      <c r="K205" s="38"/>
    </row>
    <row r="206" spans="1:11" x14ac:dyDescent="0.25">
      <c r="A206" s="5"/>
      <c r="B206" s="7">
        <v>6</v>
      </c>
      <c r="C206" t="s">
        <v>19</v>
      </c>
      <c r="D206" s="139"/>
      <c r="E206" s="139"/>
      <c r="F206" s="139"/>
      <c r="G206" s="139"/>
      <c r="H206" s="140"/>
      <c r="I206" s="38"/>
      <c r="J206" s="38">
        <f t="shared" si="3"/>
        <v>0</v>
      </c>
      <c r="K206" s="38"/>
    </row>
    <row r="207" spans="1:11" x14ac:dyDescent="0.25">
      <c r="A207" s="5"/>
      <c r="B207" s="7">
        <v>2</v>
      </c>
      <c r="C207" t="s">
        <v>22</v>
      </c>
      <c r="D207" s="139"/>
      <c r="E207" s="139"/>
      <c r="F207" s="139"/>
      <c r="G207" s="139"/>
      <c r="H207" s="140"/>
      <c r="I207" s="38"/>
      <c r="J207" s="38">
        <f t="shared" si="3"/>
        <v>0</v>
      </c>
      <c r="K207" s="38"/>
    </row>
    <row r="208" spans="1:11" x14ac:dyDescent="0.25">
      <c r="A208" s="5"/>
      <c r="B208" s="7">
        <v>5</v>
      </c>
      <c r="C208" s="30" t="s">
        <v>20</v>
      </c>
      <c r="D208" s="31" t="s">
        <v>203</v>
      </c>
      <c r="E208" s="31">
        <v>3</v>
      </c>
      <c r="F208" s="107">
        <v>4100</v>
      </c>
      <c r="G208" s="107">
        <f>E208*F208</f>
        <v>12300</v>
      </c>
      <c r="H208" s="140"/>
      <c r="I208" s="39">
        <f>G208</f>
        <v>12300</v>
      </c>
      <c r="J208" s="39">
        <f>I208</f>
        <v>12300</v>
      </c>
      <c r="K208" s="39" t="s">
        <v>269</v>
      </c>
    </row>
    <row r="209" spans="1:11" x14ac:dyDescent="0.25">
      <c r="A209" s="5"/>
      <c r="B209" s="12">
        <v>10</v>
      </c>
      <c r="C209" t="s">
        <v>21</v>
      </c>
      <c r="D209" s="7"/>
      <c r="E209" s="7"/>
      <c r="F209" s="7"/>
      <c r="G209" s="7">
        <f>E209*F209</f>
        <v>0</v>
      </c>
      <c r="H209" s="140"/>
      <c r="I209" s="38">
        <f>G209</f>
        <v>0</v>
      </c>
      <c r="J209" s="38">
        <f t="shared" si="3"/>
        <v>0</v>
      </c>
      <c r="K209" s="38"/>
    </row>
    <row r="210" spans="1:11" s="112" customFormat="1" ht="15.75" x14ac:dyDescent="0.25">
      <c r="A210" s="110"/>
      <c r="B210" s="110"/>
      <c r="C210" s="156" t="s">
        <v>52</v>
      </c>
      <c r="D210" s="157"/>
      <c r="E210" s="157"/>
      <c r="F210" s="157"/>
      <c r="G210" s="158"/>
      <c r="H210" s="110">
        <f>SUM(H211:H217)</f>
        <v>0</v>
      </c>
      <c r="I210" s="116">
        <f>SUM(I211:I217)</f>
        <v>83100</v>
      </c>
      <c r="J210" s="116">
        <f>SUM(J211:J217)</f>
        <v>83100</v>
      </c>
      <c r="K210" s="111"/>
    </row>
    <row r="211" spans="1:11" s="112" customFormat="1" ht="15.75" x14ac:dyDescent="0.25">
      <c r="A211" s="169"/>
      <c r="B211" s="170"/>
      <c r="C211" s="187" t="s">
        <v>96</v>
      </c>
      <c r="D211" s="188"/>
      <c r="E211" s="188"/>
      <c r="F211" s="188"/>
      <c r="G211" s="189"/>
      <c r="H211" s="233"/>
      <c r="I211" s="115">
        <f>I171+I179+I187+I195+I203</f>
        <v>0</v>
      </c>
      <c r="J211" s="115">
        <f>J171+J179+J187+J195+J203</f>
        <v>0</v>
      </c>
      <c r="K211" s="115"/>
    </row>
    <row r="212" spans="1:11" s="112" customFormat="1" ht="15.75" x14ac:dyDescent="0.25">
      <c r="A212" s="171"/>
      <c r="B212" s="172"/>
      <c r="C212" s="175" t="s">
        <v>36</v>
      </c>
      <c r="D212" s="176"/>
      <c r="E212" s="176"/>
      <c r="F212" s="176"/>
      <c r="G212" s="177"/>
      <c r="H212" s="234"/>
      <c r="I212" s="115">
        <f t="shared" ref="I212:J217" si="4">I172+I180+I188+I196+I204</f>
        <v>0</v>
      </c>
      <c r="J212" s="115">
        <f t="shared" si="4"/>
        <v>0</v>
      </c>
      <c r="K212" s="115"/>
    </row>
    <row r="213" spans="1:11" s="112" customFormat="1" ht="15.75" x14ac:dyDescent="0.25">
      <c r="A213" s="171"/>
      <c r="B213" s="172"/>
      <c r="C213" s="175" t="s">
        <v>113</v>
      </c>
      <c r="D213" s="176"/>
      <c r="E213" s="176"/>
      <c r="F213" s="176"/>
      <c r="G213" s="177"/>
      <c r="H213" s="234"/>
      <c r="I213" s="115">
        <f t="shared" si="4"/>
        <v>0</v>
      </c>
      <c r="J213" s="115">
        <f t="shared" si="4"/>
        <v>0</v>
      </c>
      <c r="K213" s="115"/>
    </row>
    <row r="214" spans="1:11" s="112" customFormat="1" ht="15.75" x14ac:dyDescent="0.25">
      <c r="A214" s="171"/>
      <c r="B214" s="172"/>
      <c r="C214" s="175" t="s">
        <v>37</v>
      </c>
      <c r="D214" s="176"/>
      <c r="E214" s="176"/>
      <c r="F214" s="176"/>
      <c r="G214" s="177"/>
      <c r="H214" s="234"/>
      <c r="I214" s="115">
        <f t="shared" si="4"/>
        <v>0</v>
      </c>
      <c r="J214" s="115">
        <f t="shared" si="4"/>
        <v>0</v>
      </c>
      <c r="K214" s="115"/>
    </row>
    <row r="215" spans="1:11" s="112" customFormat="1" ht="15.75" x14ac:dyDescent="0.25">
      <c r="A215" s="171"/>
      <c r="B215" s="172"/>
      <c r="C215" s="175" t="s">
        <v>38</v>
      </c>
      <c r="D215" s="176"/>
      <c r="E215" s="176"/>
      <c r="F215" s="176"/>
      <c r="G215" s="177"/>
      <c r="H215" s="234"/>
      <c r="I215" s="115">
        <f t="shared" si="4"/>
        <v>0</v>
      </c>
      <c r="J215" s="115">
        <f t="shared" si="4"/>
        <v>0</v>
      </c>
      <c r="K215" s="115"/>
    </row>
    <row r="216" spans="1:11" s="112" customFormat="1" ht="15.75" x14ac:dyDescent="0.25">
      <c r="A216" s="171"/>
      <c r="B216" s="172"/>
      <c r="C216" s="166" t="s">
        <v>35</v>
      </c>
      <c r="D216" s="167"/>
      <c r="E216" s="167"/>
      <c r="F216" s="167"/>
      <c r="G216" s="168"/>
      <c r="H216" s="234"/>
      <c r="I216" s="115">
        <f t="shared" si="4"/>
        <v>83100</v>
      </c>
      <c r="J216" s="115">
        <f t="shared" si="4"/>
        <v>83100</v>
      </c>
      <c r="K216" s="115"/>
    </row>
    <row r="217" spans="1:11" s="112" customFormat="1" ht="16.5" thickBot="1" x14ac:dyDescent="0.3">
      <c r="A217" s="173"/>
      <c r="B217" s="174"/>
      <c r="C217" s="166" t="s">
        <v>82</v>
      </c>
      <c r="D217" s="167"/>
      <c r="E217" s="167"/>
      <c r="F217" s="167"/>
      <c r="G217" s="168"/>
      <c r="H217" s="234"/>
      <c r="I217" s="115">
        <f t="shared" si="4"/>
        <v>0</v>
      </c>
      <c r="J217" s="115">
        <f t="shared" si="4"/>
        <v>0</v>
      </c>
      <c r="K217" s="115"/>
    </row>
    <row r="218" spans="1:11" ht="15.75" thickBot="1" x14ac:dyDescent="0.3">
      <c r="A218" s="219" t="s">
        <v>8</v>
      </c>
      <c r="B218" s="220"/>
      <c r="C218" s="220"/>
      <c r="D218" s="220"/>
      <c r="E218" s="220"/>
      <c r="F218" s="220"/>
      <c r="G218" s="220"/>
      <c r="H218" s="10"/>
      <c r="I218" s="50"/>
      <c r="J218" s="50"/>
      <c r="K218" s="50"/>
    </row>
    <row r="219" spans="1:11" ht="40.5" customHeight="1" x14ac:dyDescent="0.25">
      <c r="A219" s="128">
        <v>1</v>
      </c>
      <c r="B219" s="144" t="s">
        <v>315</v>
      </c>
      <c r="C219" s="144"/>
      <c r="D219" s="144"/>
      <c r="E219" s="144"/>
      <c r="F219" s="144"/>
      <c r="G219" s="31" t="s">
        <v>7</v>
      </c>
      <c r="H219" s="58">
        <f>SUM(H220:H226)</f>
        <v>0</v>
      </c>
      <c r="I219" s="62">
        <f>SUM(I220:I226)</f>
        <v>540000</v>
      </c>
      <c r="J219" s="62">
        <f>SUM(J220:J226)</f>
        <v>540000</v>
      </c>
      <c r="K219" s="62"/>
    </row>
    <row r="220" spans="1:11" x14ac:dyDescent="0.25">
      <c r="A220" s="5"/>
      <c r="B220" s="7">
        <v>3</v>
      </c>
      <c r="C220" s="30" t="s">
        <v>16</v>
      </c>
      <c r="D220" s="139"/>
      <c r="E220" s="139"/>
      <c r="F220" s="139"/>
      <c r="G220" s="139"/>
      <c r="H220" s="140"/>
      <c r="I220" s="39">
        <v>270000</v>
      </c>
      <c r="J220" s="39">
        <f>I220</f>
        <v>270000</v>
      </c>
      <c r="K220" s="38" t="s">
        <v>299</v>
      </c>
    </row>
    <row r="221" spans="1:11" x14ac:dyDescent="0.25">
      <c r="A221" s="5"/>
      <c r="B221" s="7">
        <v>4</v>
      </c>
      <c r="C221" s="60" t="s">
        <v>17</v>
      </c>
      <c r="D221" s="139"/>
      <c r="E221" s="139"/>
      <c r="F221" s="139"/>
      <c r="G221" s="139"/>
      <c r="H221" s="140"/>
      <c r="I221" s="38">
        <v>270000</v>
      </c>
      <c r="J221" s="38">
        <f>I221</f>
        <v>270000</v>
      </c>
      <c r="K221" s="38" t="s">
        <v>128</v>
      </c>
    </row>
    <row r="222" spans="1:11" x14ac:dyDescent="0.25">
      <c r="A222" s="5"/>
      <c r="B222" s="7">
        <v>6</v>
      </c>
      <c r="C222" t="s">
        <v>18</v>
      </c>
      <c r="D222" s="139"/>
      <c r="E222" s="139"/>
      <c r="F222" s="139"/>
      <c r="G222" s="139"/>
      <c r="H222" s="140"/>
      <c r="I222" s="38"/>
      <c r="J222" s="38"/>
      <c r="K222" s="38"/>
    </row>
    <row r="223" spans="1:11" x14ac:dyDescent="0.25">
      <c r="A223" s="5"/>
      <c r="B223" s="7">
        <v>6</v>
      </c>
      <c r="C223" t="s">
        <v>19</v>
      </c>
      <c r="D223" s="139"/>
      <c r="E223" s="139"/>
      <c r="F223" s="139"/>
      <c r="G223" s="139"/>
      <c r="H223" s="140"/>
      <c r="I223" s="38"/>
      <c r="J223" s="38"/>
      <c r="K223" s="38"/>
    </row>
    <row r="224" spans="1:11" x14ac:dyDescent="0.25">
      <c r="A224" s="5"/>
      <c r="B224" s="7">
        <v>2</v>
      </c>
      <c r="C224" t="s">
        <v>22</v>
      </c>
      <c r="D224" s="139"/>
      <c r="E224" s="139"/>
      <c r="F224" s="139"/>
      <c r="G224" s="139"/>
      <c r="H224" s="140"/>
      <c r="I224" s="38"/>
      <c r="J224" s="38"/>
      <c r="K224" s="38"/>
    </row>
    <row r="225" spans="1:11" x14ac:dyDescent="0.25">
      <c r="A225" s="5"/>
      <c r="B225" s="7">
        <v>5</v>
      </c>
      <c r="C225" t="s">
        <v>20</v>
      </c>
      <c r="D225" s="7"/>
      <c r="E225" s="7"/>
      <c r="F225" s="7"/>
      <c r="G225" s="7">
        <f>E225*F225</f>
        <v>0</v>
      </c>
      <c r="H225" s="140"/>
      <c r="I225" s="38">
        <f>G225</f>
        <v>0</v>
      </c>
      <c r="J225" s="38"/>
      <c r="K225" s="38"/>
    </row>
    <row r="226" spans="1:11" ht="15.75" thickBot="1" x14ac:dyDescent="0.3">
      <c r="A226" s="5"/>
      <c r="B226" s="12">
        <v>10</v>
      </c>
      <c r="C226" t="s">
        <v>21</v>
      </c>
      <c r="D226" s="7"/>
      <c r="E226" s="7"/>
      <c r="F226" s="7"/>
      <c r="G226" s="7">
        <f>E226*F226</f>
        <v>0</v>
      </c>
      <c r="H226" s="140"/>
      <c r="I226" s="38">
        <f>G226</f>
        <v>0</v>
      </c>
      <c r="J226" s="38"/>
      <c r="K226" s="38"/>
    </row>
    <row r="227" spans="1:11" ht="34.5" customHeight="1" x14ac:dyDescent="0.25">
      <c r="A227" s="128">
        <v>2</v>
      </c>
      <c r="B227" s="144" t="s">
        <v>314</v>
      </c>
      <c r="C227" s="144"/>
      <c r="D227" s="144"/>
      <c r="E227" s="144"/>
      <c r="F227" s="144"/>
      <c r="G227" s="31" t="s">
        <v>7</v>
      </c>
      <c r="H227" s="58">
        <f>SUM(H228:H234)</f>
        <v>0</v>
      </c>
      <c r="I227" s="62">
        <f>SUM(I228:I234)</f>
        <v>540000</v>
      </c>
      <c r="J227" s="62">
        <f>SUM(J228:J234)</f>
        <v>540000</v>
      </c>
      <c r="K227" s="62"/>
    </row>
    <row r="228" spans="1:11" ht="15" customHeight="1" x14ac:dyDescent="0.25">
      <c r="A228" s="5"/>
      <c r="B228" s="7">
        <v>3</v>
      </c>
      <c r="C228" s="30" t="s">
        <v>16</v>
      </c>
      <c r="D228" s="139"/>
      <c r="E228" s="139"/>
      <c r="F228" s="139"/>
      <c r="G228" s="139"/>
      <c r="H228" s="140"/>
      <c r="I228" s="39">
        <v>270000</v>
      </c>
      <c r="J228" s="39">
        <f>I228</f>
        <v>270000</v>
      </c>
      <c r="K228" s="38" t="s">
        <v>299</v>
      </c>
    </row>
    <row r="229" spans="1:11" x14ac:dyDescent="0.25">
      <c r="A229" s="5"/>
      <c r="B229" s="7">
        <v>4</v>
      </c>
      <c r="C229" t="s">
        <v>17</v>
      </c>
      <c r="D229" s="139"/>
      <c r="E229" s="139"/>
      <c r="F229" s="139"/>
      <c r="G229" s="139"/>
      <c r="H229" s="140"/>
      <c r="I229" s="38">
        <v>270000</v>
      </c>
      <c r="J229" s="38">
        <f>I229</f>
        <v>270000</v>
      </c>
      <c r="K229" s="38" t="s">
        <v>128</v>
      </c>
    </row>
    <row r="230" spans="1:11" x14ac:dyDescent="0.25">
      <c r="A230" s="5"/>
      <c r="B230" s="7">
        <v>6</v>
      </c>
      <c r="C230" t="s">
        <v>18</v>
      </c>
      <c r="D230" s="139"/>
      <c r="E230" s="139"/>
      <c r="F230" s="139"/>
      <c r="G230" s="139"/>
      <c r="H230" s="140"/>
      <c r="I230" s="38"/>
      <c r="J230" s="38"/>
      <c r="K230" s="38"/>
    </row>
    <row r="231" spans="1:11" x14ac:dyDescent="0.25">
      <c r="A231" s="5"/>
      <c r="B231" s="7">
        <v>6</v>
      </c>
      <c r="C231" t="s">
        <v>19</v>
      </c>
      <c r="D231" s="139"/>
      <c r="E231" s="139"/>
      <c r="F231" s="139"/>
      <c r="G231" s="139"/>
      <c r="H231" s="140"/>
      <c r="I231" s="38"/>
      <c r="J231" s="38"/>
      <c r="K231" s="38"/>
    </row>
    <row r="232" spans="1:11" x14ac:dyDescent="0.25">
      <c r="A232" s="5"/>
      <c r="B232" s="7">
        <v>2</v>
      </c>
      <c r="C232" t="s">
        <v>22</v>
      </c>
      <c r="D232" s="139"/>
      <c r="E232" s="139"/>
      <c r="F232" s="139"/>
      <c r="G232" s="139"/>
      <c r="H232" s="140"/>
      <c r="I232" s="38"/>
      <c r="J232" s="38"/>
      <c r="K232" s="38"/>
    </row>
    <row r="233" spans="1:11" x14ac:dyDescent="0.25">
      <c r="A233" s="5"/>
      <c r="B233" s="7">
        <v>5</v>
      </c>
      <c r="C233" t="s">
        <v>20</v>
      </c>
      <c r="D233" s="7"/>
      <c r="E233" s="7"/>
      <c r="F233" s="7"/>
      <c r="G233" s="7">
        <f>E233*F233</f>
        <v>0</v>
      </c>
      <c r="H233" s="140"/>
      <c r="I233" s="38">
        <f>G233</f>
        <v>0</v>
      </c>
      <c r="J233" s="38"/>
      <c r="K233" s="38"/>
    </row>
    <row r="234" spans="1:11" ht="15.75" thickBot="1" x14ac:dyDescent="0.3">
      <c r="A234" s="5"/>
      <c r="B234" s="12">
        <v>10</v>
      </c>
      <c r="C234" t="s">
        <v>21</v>
      </c>
      <c r="D234" s="7"/>
      <c r="E234" s="7"/>
      <c r="F234" s="7"/>
      <c r="G234" s="7">
        <f>E234*F234</f>
        <v>0</v>
      </c>
      <c r="H234" s="140"/>
      <c r="I234" s="38">
        <f>G234</f>
        <v>0</v>
      </c>
      <c r="J234" s="38"/>
      <c r="K234" s="38"/>
    </row>
    <row r="235" spans="1:11" x14ac:dyDescent="0.25">
      <c r="A235" s="130">
        <v>3</v>
      </c>
      <c r="B235" s="141" t="s">
        <v>149</v>
      </c>
      <c r="C235" s="141"/>
      <c r="D235" s="141"/>
      <c r="E235" s="141"/>
      <c r="F235" s="141"/>
      <c r="G235" s="31" t="s">
        <v>7</v>
      </c>
      <c r="H235" s="58">
        <f>SUM(H236:H242)</f>
        <v>0</v>
      </c>
      <c r="I235" s="62">
        <f>SUM(I236:I242)</f>
        <v>441000</v>
      </c>
      <c r="J235" s="62">
        <f>SUM(J236:J242)</f>
        <v>441000</v>
      </c>
      <c r="K235" s="62"/>
    </row>
    <row r="236" spans="1:11" x14ac:dyDescent="0.25">
      <c r="A236" s="5"/>
      <c r="B236" s="7">
        <v>3</v>
      </c>
      <c r="C236" t="s">
        <v>16</v>
      </c>
      <c r="D236" s="139"/>
      <c r="E236" s="139"/>
      <c r="F236" s="139"/>
      <c r="G236" s="139"/>
      <c r="H236" s="140"/>
      <c r="I236" s="38">
        <v>111000</v>
      </c>
      <c r="J236" s="38">
        <f>I236</f>
        <v>111000</v>
      </c>
      <c r="K236" s="38"/>
    </row>
    <row r="237" spans="1:11" x14ac:dyDescent="0.25">
      <c r="A237" s="5"/>
      <c r="B237" s="7">
        <v>4</v>
      </c>
      <c r="C237" s="30" t="s">
        <v>17</v>
      </c>
      <c r="D237" s="139"/>
      <c r="E237" s="139"/>
      <c r="F237" s="139"/>
      <c r="G237" s="139"/>
      <c r="H237" s="140"/>
      <c r="I237" s="39">
        <f>270000+60000</f>
        <v>330000</v>
      </c>
      <c r="J237" s="39">
        <f>I237</f>
        <v>330000</v>
      </c>
      <c r="K237" s="39" t="s">
        <v>128</v>
      </c>
    </row>
    <row r="238" spans="1:11" x14ac:dyDescent="0.25">
      <c r="A238" s="5"/>
      <c r="B238" s="7">
        <v>6</v>
      </c>
      <c r="C238" t="s">
        <v>18</v>
      </c>
      <c r="D238" s="139"/>
      <c r="E238" s="139"/>
      <c r="F238" s="139"/>
      <c r="G238" s="139"/>
      <c r="H238" s="140"/>
      <c r="I238" s="38"/>
      <c r="J238" s="38"/>
      <c r="K238" s="38"/>
    </row>
    <row r="239" spans="1:11" x14ac:dyDescent="0.25">
      <c r="A239" s="5"/>
      <c r="B239" s="7">
        <v>6</v>
      </c>
      <c r="C239" t="s">
        <v>19</v>
      </c>
      <c r="D239" s="139"/>
      <c r="E239" s="139"/>
      <c r="F239" s="139"/>
      <c r="G239" s="139"/>
      <c r="H239" s="140"/>
      <c r="I239" s="38"/>
      <c r="J239" s="38"/>
      <c r="K239" s="38"/>
    </row>
    <row r="240" spans="1:11" x14ac:dyDescent="0.25">
      <c r="A240" s="5"/>
      <c r="B240" s="7">
        <v>2</v>
      </c>
      <c r="C240" t="s">
        <v>22</v>
      </c>
      <c r="D240" s="139"/>
      <c r="E240" s="139"/>
      <c r="F240" s="139"/>
      <c r="G240" s="139"/>
      <c r="H240" s="140"/>
      <c r="I240" s="38"/>
      <c r="J240" s="38"/>
      <c r="K240" s="38"/>
    </row>
    <row r="241" spans="1:11" x14ac:dyDescent="0.25">
      <c r="A241" s="5"/>
      <c r="B241" s="7">
        <v>5</v>
      </c>
      <c r="C241" t="s">
        <v>20</v>
      </c>
      <c r="D241" s="7"/>
      <c r="E241" s="7"/>
      <c r="F241" s="7"/>
      <c r="G241" s="7">
        <f>E241*F241</f>
        <v>0</v>
      </c>
      <c r="H241" s="140"/>
      <c r="I241" s="38">
        <f>G241</f>
        <v>0</v>
      </c>
      <c r="J241" s="38"/>
      <c r="K241" s="38"/>
    </row>
    <row r="242" spans="1:11" ht="15.75" thickBot="1" x14ac:dyDescent="0.3">
      <c r="A242" s="5"/>
      <c r="B242" s="12">
        <v>10</v>
      </c>
      <c r="C242" t="s">
        <v>21</v>
      </c>
      <c r="D242" s="7"/>
      <c r="E242" s="7"/>
      <c r="F242" s="7"/>
      <c r="G242" s="7">
        <f>E242*F242</f>
        <v>0</v>
      </c>
      <c r="H242" s="140"/>
      <c r="I242" s="38">
        <f>G242</f>
        <v>0</v>
      </c>
      <c r="J242" s="38"/>
      <c r="K242" s="38"/>
    </row>
    <row r="243" spans="1:11" x14ac:dyDescent="0.25">
      <c r="A243" s="51">
        <v>4</v>
      </c>
      <c r="B243" s="142" t="s">
        <v>167</v>
      </c>
      <c r="C243" s="142"/>
      <c r="D243" s="142"/>
      <c r="E243" s="142"/>
      <c r="F243" s="142"/>
      <c r="G243" s="14" t="s">
        <v>7</v>
      </c>
      <c r="H243" s="46">
        <f>H244</f>
        <v>7713000</v>
      </c>
      <c r="I243" s="34">
        <f>SUM(I244:I250)</f>
        <v>298000</v>
      </c>
      <c r="J243" s="34">
        <f>SUM(J244:J250)</f>
        <v>298000</v>
      </c>
      <c r="K243" s="34"/>
    </row>
    <row r="244" spans="1:11" x14ac:dyDescent="0.25">
      <c r="A244" s="5"/>
      <c r="B244" s="7">
        <v>3</v>
      </c>
      <c r="C244" t="s">
        <v>16</v>
      </c>
      <c r="D244" s="139"/>
      <c r="E244" s="139"/>
      <c r="F244" s="139"/>
      <c r="G244" s="139"/>
      <c r="H244" s="138">
        <v>7713000</v>
      </c>
      <c r="I244" s="38"/>
      <c r="J244" s="38"/>
      <c r="K244" s="38"/>
    </row>
    <row r="245" spans="1:11" x14ac:dyDescent="0.25">
      <c r="A245" s="5"/>
      <c r="B245" s="7">
        <v>4</v>
      </c>
      <c r="C245" s="30" t="s">
        <v>17</v>
      </c>
      <c r="D245" s="139"/>
      <c r="E245" s="139"/>
      <c r="F245" s="139"/>
      <c r="G245" s="139"/>
      <c r="H245" s="138"/>
      <c r="I245" s="39">
        <v>237000</v>
      </c>
      <c r="J245" s="39">
        <f>I245</f>
        <v>237000</v>
      </c>
      <c r="K245" s="38" t="s">
        <v>168</v>
      </c>
    </row>
    <row r="246" spans="1:11" x14ac:dyDescent="0.25">
      <c r="A246" s="5"/>
      <c r="B246" s="7">
        <v>6</v>
      </c>
      <c r="C246" s="30" t="s">
        <v>18</v>
      </c>
      <c r="D246" s="139"/>
      <c r="E246" s="139"/>
      <c r="F246" s="139"/>
      <c r="G246" s="139"/>
      <c r="H246" s="138"/>
      <c r="I246" s="39">
        <v>60000</v>
      </c>
      <c r="J246" s="39">
        <f>I246</f>
        <v>60000</v>
      </c>
      <c r="K246" s="38"/>
    </row>
    <row r="247" spans="1:11" x14ac:dyDescent="0.25">
      <c r="A247" s="5"/>
      <c r="B247" s="7">
        <v>6</v>
      </c>
      <c r="C247" t="s">
        <v>19</v>
      </c>
      <c r="D247" s="139"/>
      <c r="E247" s="139"/>
      <c r="F247" s="139"/>
      <c r="G247" s="139"/>
      <c r="H247" s="137">
        <v>7613000</v>
      </c>
      <c r="I247" s="38"/>
      <c r="J247" s="38"/>
      <c r="K247" s="38"/>
    </row>
    <row r="248" spans="1:11" x14ac:dyDescent="0.25">
      <c r="A248" s="5"/>
      <c r="B248" s="7">
        <v>2</v>
      </c>
      <c r="C248" s="30" t="s">
        <v>22</v>
      </c>
      <c r="D248" s="139"/>
      <c r="E248" s="139"/>
      <c r="F248" s="139"/>
      <c r="G248" s="139"/>
      <c r="H248" s="137"/>
      <c r="I248" s="39">
        <v>1000</v>
      </c>
      <c r="J248" s="39">
        <v>1000</v>
      </c>
      <c r="K248" s="38"/>
    </row>
    <row r="249" spans="1:11" x14ac:dyDescent="0.25">
      <c r="A249" s="5"/>
      <c r="B249" s="7">
        <v>5</v>
      </c>
      <c r="C249" t="s">
        <v>20</v>
      </c>
      <c r="D249" s="7"/>
      <c r="E249" s="7"/>
      <c r="F249" s="7"/>
      <c r="G249" s="7">
        <f>E249*F249</f>
        <v>0</v>
      </c>
      <c r="H249" s="137"/>
      <c r="I249" s="38">
        <f>G249</f>
        <v>0</v>
      </c>
      <c r="J249" s="38"/>
      <c r="K249" s="38"/>
    </row>
    <row r="250" spans="1:11" ht="15.75" thickBot="1" x14ac:dyDescent="0.3">
      <c r="A250" s="5"/>
      <c r="B250" s="12">
        <v>10</v>
      </c>
      <c r="C250" t="s">
        <v>21</v>
      </c>
      <c r="D250" s="7"/>
      <c r="E250" s="7"/>
      <c r="F250" s="7"/>
      <c r="G250" s="7">
        <f>E250*F250</f>
        <v>0</v>
      </c>
      <c r="H250" s="3"/>
      <c r="I250" s="38">
        <f>G250</f>
        <v>0</v>
      </c>
      <c r="J250" s="38"/>
      <c r="K250" s="38"/>
    </row>
    <row r="251" spans="1:11" x14ac:dyDescent="0.25">
      <c r="A251" s="13">
        <v>5</v>
      </c>
      <c r="B251" s="141" t="s">
        <v>195</v>
      </c>
      <c r="C251" s="141"/>
      <c r="D251" s="141"/>
      <c r="E251" s="141"/>
      <c r="F251" s="141"/>
      <c r="G251" s="14" t="s">
        <v>7</v>
      </c>
      <c r="H251" s="46"/>
      <c r="I251" s="34">
        <f>SUM(I252:I258)</f>
        <v>9520</v>
      </c>
      <c r="J251" s="34">
        <f>SUM(J252:J258)</f>
        <v>9520</v>
      </c>
      <c r="K251" s="15"/>
    </row>
    <row r="252" spans="1:11" ht="30" x14ac:dyDescent="0.25">
      <c r="A252" s="5"/>
      <c r="B252" s="7">
        <v>3</v>
      </c>
      <c r="C252" s="30" t="s">
        <v>153</v>
      </c>
      <c r="D252" s="139"/>
      <c r="E252" s="139"/>
      <c r="F252" s="139"/>
      <c r="G252" s="139"/>
      <c r="H252" s="138"/>
      <c r="I252" s="39">
        <v>9520</v>
      </c>
      <c r="J252" s="39">
        <f>I252</f>
        <v>9520</v>
      </c>
      <c r="K252" s="59" t="s">
        <v>148</v>
      </c>
    </row>
    <row r="253" spans="1:11" x14ac:dyDescent="0.25">
      <c r="A253" s="5"/>
      <c r="B253" s="7">
        <v>4</v>
      </c>
      <c r="C253" t="s">
        <v>17</v>
      </c>
      <c r="D253" s="139"/>
      <c r="E253" s="139"/>
      <c r="F253" s="139"/>
      <c r="G253" s="139"/>
      <c r="H253" s="138"/>
      <c r="I253" s="38"/>
      <c r="J253" s="38"/>
      <c r="K253" s="1"/>
    </row>
    <row r="254" spans="1:11" x14ac:dyDescent="0.25">
      <c r="A254" s="5"/>
      <c r="B254" s="7">
        <v>6</v>
      </c>
      <c r="C254" t="s">
        <v>18</v>
      </c>
      <c r="D254" s="139"/>
      <c r="E254" s="139"/>
      <c r="F254" s="139"/>
      <c r="G254" s="139"/>
      <c r="H254" s="138"/>
      <c r="I254" s="38"/>
      <c r="J254" s="38"/>
      <c r="K254" s="1"/>
    </row>
    <row r="255" spans="1:11" x14ac:dyDescent="0.25">
      <c r="A255" s="5"/>
      <c r="B255" s="7">
        <v>6</v>
      </c>
      <c r="C255" t="s">
        <v>19</v>
      </c>
      <c r="D255" s="139"/>
      <c r="E255" s="139"/>
      <c r="F255" s="139"/>
      <c r="G255" s="139"/>
      <c r="H255" s="137"/>
      <c r="I255" s="38"/>
      <c r="J255" s="38"/>
      <c r="K255" s="1"/>
    </row>
    <row r="256" spans="1:11" x14ac:dyDescent="0.25">
      <c r="A256" s="5"/>
      <c r="B256" s="7">
        <v>2</v>
      </c>
      <c r="C256" t="s">
        <v>22</v>
      </c>
      <c r="D256" s="139"/>
      <c r="E256" s="139"/>
      <c r="F256" s="139"/>
      <c r="G256" s="139"/>
      <c r="H256" s="137"/>
      <c r="I256" s="38"/>
      <c r="J256" s="38"/>
      <c r="K256" s="1"/>
    </row>
    <row r="257" spans="1:11" x14ac:dyDescent="0.25">
      <c r="A257" s="5"/>
      <c r="B257" s="7">
        <v>5</v>
      </c>
      <c r="C257" t="s">
        <v>20</v>
      </c>
      <c r="D257" s="7"/>
      <c r="E257" s="7"/>
      <c r="F257" s="7"/>
      <c r="G257" s="7">
        <f>E257*F257</f>
        <v>0</v>
      </c>
      <c r="H257" s="137"/>
      <c r="I257" s="38">
        <f>G257</f>
        <v>0</v>
      </c>
      <c r="J257" s="38"/>
      <c r="K257" s="1"/>
    </row>
    <row r="258" spans="1:11" ht="15.75" thickBot="1" x14ac:dyDescent="0.3">
      <c r="A258" s="5"/>
      <c r="B258" s="12">
        <v>10</v>
      </c>
      <c r="C258" t="s">
        <v>21</v>
      </c>
      <c r="D258" s="7"/>
      <c r="E258" s="7"/>
      <c r="F258" s="7"/>
      <c r="G258" s="7">
        <f>E258*F258</f>
        <v>0</v>
      </c>
      <c r="H258" s="3"/>
      <c r="I258" s="38">
        <f>G258</f>
        <v>0</v>
      </c>
      <c r="J258" s="38"/>
      <c r="K258" s="1"/>
    </row>
    <row r="259" spans="1:11" x14ac:dyDescent="0.25">
      <c r="A259" s="130">
        <v>8</v>
      </c>
      <c r="B259" s="257" t="s">
        <v>307</v>
      </c>
      <c r="C259" s="257"/>
      <c r="D259" s="257"/>
      <c r="E259" s="257"/>
      <c r="F259" s="257"/>
      <c r="G259" s="14" t="s">
        <v>7</v>
      </c>
      <c r="H259" s="46"/>
      <c r="I259" s="34">
        <f>SUM(I260:I266)</f>
        <v>660000</v>
      </c>
      <c r="J259" s="34">
        <f>SUM(J260:J266)</f>
        <v>660000</v>
      </c>
      <c r="K259" s="15"/>
    </row>
    <row r="260" spans="1:11" ht="30" x14ac:dyDescent="0.25">
      <c r="A260" s="5"/>
      <c r="B260" s="7">
        <v>3</v>
      </c>
      <c r="C260" s="30" t="s">
        <v>153</v>
      </c>
      <c r="D260" s="139"/>
      <c r="E260" s="139"/>
      <c r="F260" s="139"/>
      <c r="G260" s="139"/>
      <c r="H260" s="138"/>
      <c r="I260" s="39">
        <f>300000+30000</f>
        <v>330000</v>
      </c>
      <c r="J260" s="39">
        <f>I260</f>
        <v>330000</v>
      </c>
      <c r="K260" s="59" t="s">
        <v>148</v>
      </c>
    </row>
    <row r="261" spans="1:11" x14ac:dyDescent="0.25">
      <c r="A261" s="5"/>
      <c r="B261" s="7">
        <v>4</v>
      </c>
      <c r="C261" s="30" t="s">
        <v>17</v>
      </c>
      <c r="D261" s="139"/>
      <c r="E261" s="139"/>
      <c r="F261" s="139"/>
      <c r="G261" s="139"/>
      <c r="H261" s="138"/>
      <c r="I261" s="131">
        <v>330000</v>
      </c>
      <c r="J261" s="39">
        <f>I261</f>
        <v>330000</v>
      </c>
      <c r="K261" s="1"/>
    </row>
    <row r="262" spans="1:11" x14ac:dyDescent="0.25">
      <c r="A262" s="5"/>
      <c r="B262" s="7">
        <v>6</v>
      </c>
      <c r="C262" t="s">
        <v>18</v>
      </c>
      <c r="D262" s="139"/>
      <c r="E262" s="139"/>
      <c r="F262" s="139"/>
      <c r="G262" s="139"/>
      <c r="H262" s="138"/>
      <c r="I262" s="38"/>
      <c r="J262" s="38"/>
      <c r="K262" s="1"/>
    </row>
    <row r="263" spans="1:11" x14ac:dyDescent="0.25">
      <c r="A263" s="5"/>
      <c r="B263" s="7">
        <v>6</v>
      </c>
      <c r="C263" t="s">
        <v>19</v>
      </c>
      <c r="D263" s="139"/>
      <c r="E263" s="139"/>
      <c r="F263" s="139"/>
      <c r="G263" s="139"/>
      <c r="H263" s="137"/>
      <c r="I263" s="38"/>
      <c r="J263" s="38"/>
      <c r="K263" s="1"/>
    </row>
    <row r="264" spans="1:11" x14ac:dyDescent="0.25">
      <c r="A264" s="5"/>
      <c r="B264" s="7">
        <v>2</v>
      </c>
      <c r="C264" t="s">
        <v>22</v>
      </c>
      <c r="D264" s="139"/>
      <c r="E264" s="139"/>
      <c r="F264" s="139"/>
      <c r="G264" s="139"/>
      <c r="H264" s="137"/>
      <c r="I264" s="38"/>
      <c r="J264" s="38"/>
      <c r="K264" s="1"/>
    </row>
    <row r="265" spans="1:11" x14ac:dyDescent="0.25">
      <c r="A265" s="5"/>
      <c r="B265" s="7">
        <v>5</v>
      </c>
      <c r="C265" t="s">
        <v>20</v>
      </c>
      <c r="D265" s="7"/>
      <c r="E265" s="7"/>
      <c r="F265" s="7"/>
      <c r="G265" s="7">
        <f>E265*F265</f>
        <v>0</v>
      </c>
      <c r="H265" s="137"/>
      <c r="I265" s="38">
        <f>G265</f>
        <v>0</v>
      </c>
      <c r="J265" s="38"/>
      <c r="K265" s="1"/>
    </row>
    <row r="266" spans="1:11" ht="15.75" thickBot="1" x14ac:dyDescent="0.3">
      <c r="A266" s="5"/>
      <c r="B266" s="12">
        <v>10</v>
      </c>
      <c r="C266" t="s">
        <v>21</v>
      </c>
      <c r="D266" s="7"/>
      <c r="E266" s="7"/>
      <c r="F266" s="7"/>
      <c r="G266" s="7">
        <f>E266*F266</f>
        <v>0</v>
      </c>
      <c r="H266" s="3"/>
      <c r="I266" s="38">
        <f>G266</f>
        <v>0</v>
      </c>
      <c r="J266" s="38"/>
      <c r="K266" s="1"/>
    </row>
    <row r="267" spans="1:11" x14ac:dyDescent="0.25">
      <c r="A267" s="129">
        <v>10</v>
      </c>
      <c r="B267" s="141" t="s">
        <v>301</v>
      </c>
      <c r="C267" s="141"/>
      <c r="D267" s="141"/>
      <c r="E267" s="141"/>
      <c r="F267" s="141"/>
      <c r="G267" s="14" t="s">
        <v>7</v>
      </c>
      <c r="H267" s="46"/>
      <c r="I267" s="34">
        <f>SUM(I268:I274)</f>
        <v>330000</v>
      </c>
      <c r="J267" s="34">
        <f>SUM(J268:J274)</f>
        <v>330000</v>
      </c>
      <c r="K267" s="15"/>
    </row>
    <row r="268" spans="1:11" ht="30" x14ac:dyDescent="0.25">
      <c r="A268" s="5"/>
      <c r="B268" s="7">
        <v>3</v>
      </c>
      <c r="C268" s="30" t="s">
        <v>214</v>
      </c>
      <c r="D268" s="139"/>
      <c r="E268" s="139"/>
      <c r="F268" s="139"/>
      <c r="G268" s="139"/>
      <c r="H268" s="138"/>
      <c r="I268" s="39">
        <f>170000+160000</f>
        <v>330000</v>
      </c>
      <c r="J268" s="39">
        <f>I268</f>
        <v>330000</v>
      </c>
      <c r="K268" s="59" t="s">
        <v>148</v>
      </c>
    </row>
    <row r="269" spans="1:11" x14ac:dyDescent="0.25">
      <c r="A269" s="5"/>
      <c r="B269" s="7">
        <v>4</v>
      </c>
      <c r="C269" t="s">
        <v>17</v>
      </c>
      <c r="D269" s="139"/>
      <c r="E269" s="139"/>
      <c r="F269" s="139"/>
      <c r="G269" s="139"/>
      <c r="H269" s="138"/>
      <c r="I269" s="38"/>
      <c r="J269" s="38"/>
      <c r="K269" s="1"/>
    </row>
    <row r="270" spans="1:11" x14ac:dyDescent="0.25">
      <c r="A270" s="5"/>
      <c r="B270" s="7">
        <v>6</v>
      </c>
      <c r="C270" t="s">
        <v>18</v>
      </c>
      <c r="D270" s="139"/>
      <c r="E270" s="139"/>
      <c r="F270" s="139"/>
      <c r="G270" s="139"/>
      <c r="H270" s="138"/>
      <c r="I270" s="38"/>
      <c r="J270" s="38"/>
      <c r="K270" s="1"/>
    </row>
    <row r="271" spans="1:11" x14ac:dyDescent="0.25">
      <c r="A271" s="5"/>
      <c r="B271" s="7">
        <v>6</v>
      </c>
      <c r="C271" t="s">
        <v>19</v>
      </c>
      <c r="D271" s="139"/>
      <c r="E271" s="139"/>
      <c r="F271" s="139"/>
      <c r="G271" s="139"/>
      <c r="H271" s="137"/>
      <c r="I271" s="38"/>
      <c r="J271" s="38"/>
      <c r="K271" s="1"/>
    </row>
    <row r="272" spans="1:11" x14ac:dyDescent="0.25">
      <c r="A272" s="5"/>
      <c r="B272" s="7">
        <v>2</v>
      </c>
      <c r="C272" t="s">
        <v>22</v>
      </c>
      <c r="D272" s="139"/>
      <c r="E272" s="139"/>
      <c r="F272" s="139"/>
      <c r="G272" s="139"/>
      <c r="H272" s="137"/>
      <c r="I272" s="38"/>
      <c r="J272" s="38"/>
      <c r="K272" s="1"/>
    </row>
    <row r="273" spans="1:11" x14ac:dyDescent="0.25">
      <c r="A273" s="5"/>
      <c r="B273" s="7">
        <v>5</v>
      </c>
      <c r="C273" t="s">
        <v>20</v>
      </c>
      <c r="D273" s="7"/>
      <c r="E273" s="7"/>
      <c r="F273" s="7"/>
      <c r="G273" s="7">
        <f>E273*F273</f>
        <v>0</v>
      </c>
      <c r="H273" s="137"/>
      <c r="I273" s="38">
        <f>G273</f>
        <v>0</v>
      </c>
      <c r="J273" s="38"/>
      <c r="K273" s="1"/>
    </row>
    <row r="274" spans="1:11" ht="15.75" thickBot="1" x14ac:dyDescent="0.3">
      <c r="A274" s="5"/>
      <c r="B274" s="12">
        <v>10</v>
      </c>
      <c r="C274" t="s">
        <v>21</v>
      </c>
      <c r="D274" s="7"/>
      <c r="E274" s="7"/>
      <c r="F274" s="7"/>
      <c r="G274" s="7">
        <f>E274*F274</f>
        <v>0</v>
      </c>
      <c r="H274" s="3"/>
      <c r="I274" s="38">
        <f>G274</f>
        <v>0</v>
      </c>
      <c r="J274" s="38"/>
      <c r="K274" s="1"/>
    </row>
    <row r="275" spans="1:11" x14ac:dyDescent="0.25">
      <c r="A275" s="13">
        <v>11</v>
      </c>
      <c r="B275" s="141" t="s">
        <v>215</v>
      </c>
      <c r="C275" s="141"/>
      <c r="D275" s="141"/>
      <c r="E275" s="141"/>
      <c r="F275" s="141"/>
      <c r="G275" s="14" t="s">
        <v>7</v>
      </c>
      <c r="H275" s="46"/>
      <c r="I275" s="34">
        <f>SUM(I276:I282)</f>
        <v>1000</v>
      </c>
      <c r="J275" s="34">
        <f>SUM(J276:J282)</f>
        <v>1000</v>
      </c>
      <c r="K275" s="15"/>
    </row>
    <row r="276" spans="1:11" ht="30" x14ac:dyDescent="0.25">
      <c r="A276" s="5"/>
      <c r="B276" s="7">
        <v>3</v>
      </c>
      <c r="C276" s="30" t="s">
        <v>216</v>
      </c>
      <c r="D276" s="139"/>
      <c r="E276" s="139"/>
      <c r="F276" s="139"/>
      <c r="G276" s="139"/>
      <c r="H276" s="138"/>
      <c r="I276" s="39">
        <v>1000</v>
      </c>
      <c r="J276" s="39">
        <f>I276</f>
        <v>1000</v>
      </c>
      <c r="K276" s="59" t="s">
        <v>148</v>
      </c>
    </row>
    <row r="277" spans="1:11" x14ac:dyDescent="0.25">
      <c r="A277" s="5"/>
      <c r="B277" s="7">
        <v>4</v>
      </c>
      <c r="C277" t="s">
        <v>17</v>
      </c>
      <c r="D277" s="139"/>
      <c r="E277" s="139"/>
      <c r="F277" s="139"/>
      <c r="G277" s="139"/>
      <c r="H277" s="138"/>
      <c r="I277" s="38"/>
      <c r="J277" s="38"/>
      <c r="K277" s="1"/>
    </row>
    <row r="278" spans="1:11" x14ac:dyDescent="0.25">
      <c r="A278" s="5"/>
      <c r="B278" s="7">
        <v>6</v>
      </c>
      <c r="C278" t="s">
        <v>18</v>
      </c>
      <c r="D278" s="139"/>
      <c r="E278" s="139"/>
      <c r="F278" s="139"/>
      <c r="G278" s="139"/>
      <c r="H278" s="138"/>
      <c r="I278" s="38"/>
      <c r="J278" s="38"/>
      <c r="K278" s="1"/>
    </row>
    <row r="279" spans="1:11" x14ac:dyDescent="0.25">
      <c r="A279" s="5"/>
      <c r="B279" s="7">
        <v>6</v>
      </c>
      <c r="C279" t="s">
        <v>19</v>
      </c>
      <c r="D279" s="139"/>
      <c r="E279" s="139"/>
      <c r="F279" s="139"/>
      <c r="G279" s="139"/>
      <c r="H279" s="137"/>
      <c r="I279" s="38"/>
      <c r="J279" s="38"/>
      <c r="K279" s="1"/>
    </row>
    <row r="280" spans="1:11" x14ac:dyDescent="0.25">
      <c r="A280" s="5"/>
      <c r="B280" s="7">
        <v>2</v>
      </c>
      <c r="C280" t="s">
        <v>22</v>
      </c>
      <c r="D280" s="139"/>
      <c r="E280" s="139"/>
      <c r="F280" s="139"/>
      <c r="G280" s="139"/>
      <c r="H280" s="137"/>
      <c r="I280" s="38"/>
      <c r="J280" s="38"/>
      <c r="K280" s="1"/>
    </row>
    <row r="281" spans="1:11" x14ac:dyDescent="0.25">
      <c r="A281" s="5"/>
      <c r="B281" s="7">
        <v>5</v>
      </c>
      <c r="C281" t="s">
        <v>20</v>
      </c>
      <c r="D281" s="7"/>
      <c r="E281" s="7"/>
      <c r="F281" s="7"/>
      <c r="G281" s="7">
        <f>E281*F281</f>
        <v>0</v>
      </c>
      <c r="H281" s="137"/>
      <c r="I281" s="38">
        <f>G281</f>
        <v>0</v>
      </c>
      <c r="J281" s="38"/>
      <c r="K281" s="1"/>
    </row>
    <row r="282" spans="1:11" ht="15.75" thickBot="1" x14ac:dyDescent="0.3">
      <c r="A282" s="5"/>
      <c r="B282" s="12">
        <v>10</v>
      </c>
      <c r="C282" t="s">
        <v>21</v>
      </c>
      <c r="D282" s="7"/>
      <c r="E282" s="7"/>
      <c r="F282" s="7"/>
      <c r="G282" s="7">
        <f>E282*F282</f>
        <v>0</v>
      </c>
      <c r="H282" s="3"/>
      <c r="I282" s="38">
        <f>G282</f>
        <v>0</v>
      </c>
      <c r="J282" s="38"/>
      <c r="K282" s="1"/>
    </row>
    <row r="283" spans="1:11" x14ac:dyDescent="0.25">
      <c r="A283" s="13">
        <v>12</v>
      </c>
      <c r="B283" s="141" t="s">
        <v>217</v>
      </c>
      <c r="C283" s="141"/>
      <c r="D283" s="141"/>
      <c r="E283" s="141"/>
      <c r="F283" s="141"/>
      <c r="G283" s="14" t="s">
        <v>7</v>
      </c>
      <c r="H283" s="46"/>
      <c r="I283" s="34">
        <f>SUM(I284:I290)</f>
        <v>1000</v>
      </c>
      <c r="J283" s="34">
        <f>SUM(J284:J290)</f>
        <v>1000</v>
      </c>
      <c r="K283" s="15"/>
    </row>
    <row r="284" spans="1:11" ht="30" x14ac:dyDescent="0.25">
      <c r="A284" s="5"/>
      <c r="B284" s="7">
        <v>3</v>
      </c>
      <c r="C284" s="30" t="s">
        <v>216</v>
      </c>
      <c r="D284" s="139"/>
      <c r="E284" s="139"/>
      <c r="F284" s="139"/>
      <c r="G284" s="139"/>
      <c r="H284" s="138"/>
      <c r="I284" s="39">
        <v>1000</v>
      </c>
      <c r="J284" s="39">
        <f>I284</f>
        <v>1000</v>
      </c>
      <c r="K284" s="59" t="s">
        <v>148</v>
      </c>
    </row>
    <row r="285" spans="1:11" x14ac:dyDescent="0.25">
      <c r="A285" s="5"/>
      <c r="B285" s="7">
        <v>4</v>
      </c>
      <c r="C285" t="s">
        <v>17</v>
      </c>
      <c r="D285" s="139"/>
      <c r="E285" s="139"/>
      <c r="F285" s="139"/>
      <c r="G285" s="139"/>
      <c r="H285" s="138"/>
      <c r="I285" s="38"/>
      <c r="J285" s="38"/>
      <c r="K285" s="1"/>
    </row>
    <row r="286" spans="1:11" x14ac:dyDescent="0.25">
      <c r="A286" s="5"/>
      <c r="B286" s="7">
        <v>6</v>
      </c>
      <c r="C286" t="s">
        <v>18</v>
      </c>
      <c r="D286" s="139"/>
      <c r="E286" s="139"/>
      <c r="F286" s="139"/>
      <c r="G286" s="139"/>
      <c r="H286" s="138"/>
      <c r="I286" s="38"/>
      <c r="J286" s="38"/>
      <c r="K286" s="1"/>
    </row>
    <row r="287" spans="1:11" x14ac:dyDescent="0.25">
      <c r="A287" s="5"/>
      <c r="B287" s="7">
        <v>6</v>
      </c>
      <c r="C287" t="s">
        <v>19</v>
      </c>
      <c r="D287" s="139"/>
      <c r="E287" s="139"/>
      <c r="F287" s="139"/>
      <c r="G287" s="139"/>
      <c r="H287" s="137"/>
      <c r="I287" s="38"/>
      <c r="J287" s="38"/>
      <c r="K287" s="1"/>
    </row>
    <row r="288" spans="1:11" x14ac:dyDescent="0.25">
      <c r="A288" s="5"/>
      <c r="B288" s="7">
        <v>2</v>
      </c>
      <c r="C288" t="s">
        <v>22</v>
      </c>
      <c r="D288" s="139"/>
      <c r="E288" s="139"/>
      <c r="F288" s="139"/>
      <c r="G288" s="139"/>
      <c r="H288" s="137"/>
      <c r="I288" s="38"/>
      <c r="J288" s="38"/>
      <c r="K288" s="1"/>
    </row>
    <row r="289" spans="1:11" x14ac:dyDescent="0.25">
      <c r="A289" s="5"/>
      <c r="B289" s="7">
        <v>5</v>
      </c>
      <c r="C289" t="s">
        <v>20</v>
      </c>
      <c r="D289" s="7"/>
      <c r="E289" s="7"/>
      <c r="F289" s="7"/>
      <c r="G289" s="7">
        <f>E289*F289</f>
        <v>0</v>
      </c>
      <c r="H289" s="137"/>
      <c r="I289" s="38">
        <f>G289</f>
        <v>0</v>
      </c>
      <c r="J289" s="38"/>
      <c r="K289" s="1"/>
    </row>
    <row r="290" spans="1:11" ht="15.75" thickBot="1" x14ac:dyDescent="0.3">
      <c r="A290" s="5"/>
      <c r="B290" s="12">
        <v>10</v>
      </c>
      <c r="C290" t="s">
        <v>21</v>
      </c>
      <c r="D290" s="7"/>
      <c r="E290" s="7"/>
      <c r="F290" s="7"/>
      <c r="G290" s="7">
        <f>E290*F290</f>
        <v>0</v>
      </c>
      <c r="H290" s="3"/>
      <c r="I290" s="38">
        <f>G290</f>
        <v>0</v>
      </c>
      <c r="J290" s="38"/>
      <c r="K290" s="1"/>
    </row>
    <row r="291" spans="1:11" x14ac:dyDescent="0.25">
      <c r="A291" s="13">
        <v>13</v>
      </c>
      <c r="B291" s="141" t="s">
        <v>218</v>
      </c>
      <c r="C291" s="141"/>
      <c r="D291" s="141"/>
      <c r="E291" s="141"/>
      <c r="F291" s="141"/>
      <c r="G291" s="14" t="s">
        <v>7</v>
      </c>
      <c r="H291" s="46"/>
      <c r="I291" s="34">
        <f>SUM(I292:I298)</f>
        <v>170000</v>
      </c>
      <c r="J291" s="34">
        <f>SUM(J292:J298)</f>
        <v>170000</v>
      </c>
      <c r="K291" s="15"/>
    </row>
    <row r="292" spans="1:11" ht="30" x14ac:dyDescent="0.25">
      <c r="A292" s="5"/>
      <c r="B292" s="7">
        <v>3</v>
      </c>
      <c r="C292" s="30" t="s">
        <v>214</v>
      </c>
      <c r="D292" s="139"/>
      <c r="E292" s="139"/>
      <c r="F292" s="139"/>
      <c r="G292" s="139"/>
      <c r="H292" s="138"/>
      <c r="I292" s="39">
        <v>170000</v>
      </c>
      <c r="J292" s="39">
        <f>I292</f>
        <v>170000</v>
      </c>
      <c r="K292" s="59" t="s">
        <v>148</v>
      </c>
    </row>
    <row r="293" spans="1:11" x14ac:dyDescent="0.25">
      <c r="A293" s="5"/>
      <c r="B293" s="7">
        <v>4</v>
      </c>
      <c r="C293" t="s">
        <v>17</v>
      </c>
      <c r="D293" s="139"/>
      <c r="E293" s="139"/>
      <c r="F293" s="139"/>
      <c r="G293" s="139"/>
      <c r="H293" s="138"/>
      <c r="I293" s="38"/>
      <c r="J293" s="38"/>
      <c r="K293" s="1"/>
    </row>
    <row r="294" spans="1:11" ht="15" customHeight="1" x14ac:dyDescent="0.25">
      <c r="A294" s="5"/>
      <c r="B294" s="7">
        <v>6</v>
      </c>
      <c r="C294" t="s">
        <v>18</v>
      </c>
      <c r="D294" s="139"/>
      <c r="E294" s="139"/>
      <c r="F294" s="139"/>
      <c r="G294" s="139"/>
      <c r="H294" s="138"/>
      <c r="I294" s="38"/>
      <c r="J294" s="38"/>
      <c r="K294" s="1"/>
    </row>
    <row r="295" spans="1:11" x14ac:dyDescent="0.25">
      <c r="A295" s="5"/>
      <c r="B295" s="7">
        <v>6</v>
      </c>
      <c r="C295" t="s">
        <v>19</v>
      </c>
      <c r="D295" s="139"/>
      <c r="E295" s="139"/>
      <c r="F295" s="139"/>
      <c r="G295" s="139"/>
      <c r="H295" s="137"/>
      <c r="I295" s="38"/>
      <c r="J295" s="38"/>
      <c r="K295" s="1"/>
    </row>
    <row r="296" spans="1:11" x14ac:dyDescent="0.25">
      <c r="A296" s="5"/>
      <c r="B296" s="7">
        <v>2</v>
      </c>
      <c r="C296" t="s">
        <v>22</v>
      </c>
      <c r="D296" s="139"/>
      <c r="E296" s="139"/>
      <c r="F296" s="139"/>
      <c r="G296" s="139"/>
      <c r="H296" s="137"/>
      <c r="I296" s="38"/>
      <c r="J296" s="38"/>
      <c r="K296" s="1"/>
    </row>
    <row r="297" spans="1:11" x14ac:dyDescent="0.25">
      <c r="A297" s="5"/>
      <c r="B297" s="7">
        <v>5</v>
      </c>
      <c r="C297" t="s">
        <v>20</v>
      </c>
      <c r="D297" s="7"/>
      <c r="E297" s="7"/>
      <c r="F297" s="7"/>
      <c r="G297" s="7">
        <f>E297*F297</f>
        <v>0</v>
      </c>
      <c r="H297" s="137"/>
      <c r="I297" s="38">
        <f>G297</f>
        <v>0</v>
      </c>
      <c r="J297" s="38"/>
      <c r="K297" s="1"/>
    </row>
    <row r="298" spans="1:11" ht="15.75" thickBot="1" x14ac:dyDescent="0.3">
      <c r="A298" s="5"/>
      <c r="B298" s="12">
        <v>10</v>
      </c>
      <c r="C298" t="s">
        <v>21</v>
      </c>
      <c r="D298" s="7"/>
      <c r="E298" s="7"/>
      <c r="F298" s="7"/>
      <c r="G298" s="7">
        <f>E298*F298</f>
        <v>0</v>
      </c>
      <c r="H298" s="3"/>
      <c r="I298" s="38">
        <f>G298</f>
        <v>0</v>
      </c>
      <c r="J298" s="38"/>
      <c r="K298" s="1"/>
    </row>
    <row r="299" spans="1:11" x14ac:dyDescent="0.25">
      <c r="A299" s="13">
        <v>14</v>
      </c>
      <c r="B299" s="141" t="s">
        <v>238</v>
      </c>
      <c r="C299" s="141"/>
      <c r="D299" s="141"/>
      <c r="E299" s="141"/>
      <c r="F299" s="141"/>
      <c r="G299" s="14" t="s">
        <v>7</v>
      </c>
      <c r="H299" s="46"/>
      <c r="I299" s="34">
        <f>SUM(I300:I306)</f>
        <v>1000</v>
      </c>
      <c r="J299" s="34">
        <f>SUM(J300:J306)</f>
        <v>1000</v>
      </c>
      <c r="K299" s="15"/>
    </row>
    <row r="300" spans="1:11" ht="30" x14ac:dyDescent="0.25">
      <c r="A300" s="5"/>
      <c r="B300" s="7">
        <v>3</v>
      </c>
      <c r="C300" s="30" t="s">
        <v>153</v>
      </c>
      <c r="D300" s="139"/>
      <c r="E300" s="139"/>
      <c r="F300" s="139"/>
      <c r="G300" s="139"/>
      <c r="H300" s="138"/>
      <c r="I300" s="39">
        <v>1000</v>
      </c>
      <c r="J300" s="39">
        <f>I300</f>
        <v>1000</v>
      </c>
      <c r="K300" s="59" t="s">
        <v>148</v>
      </c>
    </row>
    <row r="301" spans="1:11" x14ac:dyDescent="0.25">
      <c r="A301" s="5"/>
      <c r="B301" s="7">
        <v>4</v>
      </c>
      <c r="C301" t="s">
        <v>17</v>
      </c>
      <c r="D301" s="139"/>
      <c r="E301" s="139"/>
      <c r="F301" s="139"/>
      <c r="G301" s="139"/>
      <c r="H301" s="138"/>
      <c r="I301" s="38"/>
      <c r="J301" s="38"/>
      <c r="K301" s="1"/>
    </row>
    <row r="302" spans="1:11" x14ac:dyDescent="0.25">
      <c r="A302" s="5"/>
      <c r="B302" s="7">
        <v>6</v>
      </c>
      <c r="C302" t="s">
        <v>18</v>
      </c>
      <c r="D302" s="139"/>
      <c r="E302" s="139"/>
      <c r="F302" s="139"/>
      <c r="G302" s="139"/>
      <c r="H302" s="138"/>
      <c r="I302" s="38"/>
      <c r="J302" s="38"/>
      <c r="K302" s="1"/>
    </row>
    <row r="303" spans="1:11" x14ac:dyDescent="0.25">
      <c r="A303" s="5"/>
      <c r="B303" s="7">
        <v>6</v>
      </c>
      <c r="C303" t="s">
        <v>19</v>
      </c>
      <c r="D303" s="139"/>
      <c r="E303" s="139"/>
      <c r="F303" s="139"/>
      <c r="G303" s="139"/>
      <c r="H303" s="137"/>
      <c r="I303" s="38"/>
      <c r="J303" s="38"/>
      <c r="K303" s="1"/>
    </row>
    <row r="304" spans="1:11" x14ac:dyDescent="0.25">
      <c r="A304" s="5"/>
      <c r="B304" s="7">
        <v>2</v>
      </c>
      <c r="C304" t="s">
        <v>22</v>
      </c>
      <c r="D304" s="139"/>
      <c r="E304" s="139"/>
      <c r="F304" s="139"/>
      <c r="G304" s="139"/>
      <c r="H304" s="137"/>
      <c r="I304" s="38"/>
      <c r="J304" s="38"/>
      <c r="K304" s="1"/>
    </row>
    <row r="305" spans="1:11" x14ac:dyDescent="0.25">
      <c r="A305" s="5"/>
      <c r="B305" s="7">
        <v>5</v>
      </c>
      <c r="C305" t="s">
        <v>20</v>
      </c>
      <c r="D305" s="7"/>
      <c r="E305" s="7"/>
      <c r="F305" s="7"/>
      <c r="G305" s="7">
        <f>E305*F305</f>
        <v>0</v>
      </c>
      <c r="H305" s="137"/>
      <c r="I305" s="38">
        <f>G305</f>
        <v>0</v>
      </c>
      <c r="J305" s="38"/>
      <c r="K305" s="1"/>
    </row>
    <row r="306" spans="1:11" ht="15.75" thickBot="1" x14ac:dyDescent="0.3">
      <c r="A306" s="5"/>
      <c r="B306" s="12">
        <v>10</v>
      </c>
      <c r="C306" t="s">
        <v>21</v>
      </c>
      <c r="D306" s="7"/>
      <c r="E306" s="7"/>
      <c r="F306" s="7"/>
      <c r="G306" s="7">
        <f>E306*F306</f>
        <v>0</v>
      </c>
      <c r="H306" s="3"/>
      <c r="I306" s="38">
        <f>G306</f>
        <v>0</v>
      </c>
      <c r="J306" s="38"/>
      <c r="K306" s="1"/>
    </row>
    <row r="307" spans="1:11" x14ac:dyDescent="0.25">
      <c r="A307" s="128">
        <v>15</v>
      </c>
      <c r="B307" s="141" t="s">
        <v>302</v>
      </c>
      <c r="C307" s="141"/>
      <c r="D307" s="141"/>
      <c r="E307" s="141"/>
      <c r="F307" s="141"/>
      <c r="G307" s="14" t="s">
        <v>7</v>
      </c>
      <c r="H307" s="46"/>
      <c r="I307" s="34">
        <f>SUM(I308:I314)</f>
        <v>330000</v>
      </c>
      <c r="J307" s="34">
        <f>SUM(J308:J314)</f>
        <v>330000</v>
      </c>
      <c r="K307" s="15"/>
    </row>
    <row r="308" spans="1:11" ht="30" x14ac:dyDescent="0.25">
      <c r="A308" s="5"/>
      <c r="B308" s="7">
        <v>3</v>
      </c>
      <c r="C308" s="30" t="s">
        <v>153</v>
      </c>
      <c r="D308" s="139"/>
      <c r="E308" s="139"/>
      <c r="F308" s="139"/>
      <c r="G308" s="139"/>
      <c r="H308" s="138"/>
      <c r="I308" s="90">
        <v>330000</v>
      </c>
      <c r="J308" s="39">
        <f>I308</f>
        <v>330000</v>
      </c>
      <c r="K308" s="59" t="s">
        <v>148</v>
      </c>
    </row>
    <row r="309" spans="1:11" x14ac:dyDescent="0.25">
      <c r="A309" s="5"/>
      <c r="B309" s="7">
        <v>4</v>
      </c>
      <c r="C309" t="s">
        <v>17</v>
      </c>
      <c r="D309" s="139"/>
      <c r="E309" s="139"/>
      <c r="F309" s="139"/>
      <c r="G309" s="139"/>
      <c r="H309" s="138"/>
      <c r="I309" s="38"/>
      <c r="J309" s="38"/>
      <c r="K309" s="1"/>
    </row>
    <row r="310" spans="1:11" x14ac:dyDescent="0.25">
      <c r="A310" s="5"/>
      <c r="B310" s="7">
        <v>6</v>
      </c>
      <c r="C310" t="s">
        <v>18</v>
      </c>
      <c r="D310" s="139"/>
      <c r="E310" s="139"/>
      <c r="F310" s="139"/>
      <c r="G310" s="139"/>
      <c r="H310" s="138"/>
      <c r="I310" s="38"/>
      <c r="J310" s="38"/>
      <c r="K310" s="1"/>
    </row>
    <row r="311" spans="1:11" x14ac:dyDescent="0.25">
      <c r="A311" s="5"/>
      <c r="B311" s="7">
        <v>6</v>
      </c>
      <c r="C311" t="s">
        <v>19</v>
      </c>
      <c r="D311" s="139"/>
      <c r="E311" s="139"/>
      <c r="F311" s="139"/>
      <c r="G311" s="139"/>
      <c r="H311" s="137"/>
      <c r="I311" s="38"/>
      <c r="J311" s="38"/>
      <c r="K311" s="1"/>
    </row>
    <row r="312" spans="1:11" x14ac:dyDescent="0.25">
      <c r="A312" s="5"/>
      <c r="B312" s="7">
        <v>2</v>
      </c>
      <c r="C312" t="s">
        <v>22</v>
      </c>
      <c r="D312" s="139"/>
      <c r="E312" s="139"/>
      <c r="F312" s="139"/>
      <c r="G312" s="139"/>
      <c r="H312" s="137"/>
      <c r="I312" s="38"/>
      <c r="J312" s="38"/>
      <c r="K312" s="1"/>
    </row>
    <row r="313" spans="1:11" x14ac:dyDescent="0.25">
      <c r="A313" s="5"/>
      <c r="B313" s="7">
        <v>5</v>
      </c>
      <c r="C313" t="s">
        <v>20</v>
      </c>
      <c r="D313" s="7"/>
      <c r="E313" s="7"/>
      <c r="F313" s="7"/>
      <c r="G313" s="7">
        <f>E313*F313</f>
        <v>0</v>
      </c>
      <c r="H313" s="137"/>
      <c r="I313" s="38">
        <f>G313</f>
        <v>0</v>
      </c>
      <c r="J313" s="38"/>
      <c r="K313" s="1"/>
    </row>
    <row r="314" spans="1:11" ht="15.75" thickBot="1" x14ac:dyDescent="0.3">
      <c r="A314" s="5"/>
      <c r="B314" s="12">
        <v>10</v>
      </c>
      <c r="C314" t="s">
        <v>21</v>
      </c>
      <c r="D314" s="7"/>
      <c r="E314" s="7"/>
      <c r="F314" s="7"/>
      <c r="G314" s="7">
        <f>E314*F314</f>
        <v>0</v>
      </c>
      <c r="H314" s="3"/>
      <c r="I314" s="38">
        <f>G314</f>
        <v>0</v>
      </c>
      <c r="J314" s="38"/>
      <c r="K314" s="1"/>
    </row>
    <row r="315" spans="1:11" ht="38.25" customHeight="1" x14ac:dyDescent="0.25">
      <c r="A315" s="13">
        <v>16</v>
      </c>
      <c r="B315" s="141" t="s">
        <v>239</v>
      </c>
      <c r="C315" s="141"/>
      <c r="D315" s="141"/>
      <c r="E315" s="141"/>
      <c r="F315" s="141"/>
      <c r="G315" s="14" t="s">
        <v>7</v>
      </c>
      <c r="H315" s="46"/>
      <c r="I315" s="34">
        <f>SUM(I316:I322)</f>
        <v>85000</v>
      </c>
      <c r="J315" s="34">
        <f>SUM(J316:J322)</f>
        <v>85000</v>
      </c>
      <c r="K315" s="15"/>
    </row>
    <row r="316" spans="1:11" ht="30" x14ac:dyDescent="0.25">
      <c r="A316" s="5"/>
      <c r="B316" s="7">
        <v>3</v>
      </c>
      <c r="C316" s="30" t="s">
        <v>153</v>
      </c>
      <c r="D316" s="139"/>
      <c r="E316" s="139"/>
      <c r="F316" s="139"/>
      <c r="G316" s="139"/>
      <c r="H316" s="138"/>
      <c r="I316" s="39">
        <v>85000</v>
      </c>
      <c r="J316" s="39">
        <f>I316</f>
        <v>85000</v>
      </c>
      <c r="K316" s="59" t="s">
        <v>148</v>
      </c>
    </row>
    <row r="317" spans="1:11" x14ac:dyDescent="0.25">
      <c r="A317" s="5"/>
      <c r="B317" s="7">
        <v>4</v>
      </c>
      <c r="C317" t="s">
        <v>17</v>
      </c>
      <c r="D317" s="139"/>
      <c r="E317" s="139"/>
      <c r="F317" s="139"/>
      <c r="G317" s="139"/>
      <c r="H317" s="138"/>
      <c r="I317" s="38"/>
      <c r="J317" s="38"/>
      <c r="K317" s="1"/>
    </row>
    <row r="318" spans="1:11" x14ac:dyDescent="0.25">
      <c r="A318" s="5"/>
      <c r="B318" s="7">
        <v>6</v>
      </c>
      <c r="C318" t="s">
        <v>18</v>
      </c>
      <c r="D318" s="139"/>
      <c r="E318" s="139"/>
      <c r="F318" s="139"/>
      <c r="G318" s="139"/>
      <c r="H318" s="138"/>
      <c r="I318" s="38"/>
      <c r="J318" s="38"/>
      <c r="K318" s="1"/>
    </row>
    <row r="319" spans="1:11" x14ac:dyDescent="0.25">
      <c r="A319" s="5"/>
      <c r="B319" s="7">
        <v>6</v>
      </c>
      <c r="C319" t="s">
        <v>19</v>
      </c>
      <c r="D319" s="139"/>
      <c r="E319" s="139"/>
      <c r="F319" s="139"/>
      <c r="G319" s="139"/>
      <c r="H319" s="137"/>
      <c r="I319" s="38"/>
      <c r="J319" s="38"/>
      <c r="K319" s="1"/>
    </row>
    <row r="320" spans="1:11" x14ac:dyDescent="0.25">
      <c r="A320" s="5"/>
      <c r="B320" s="7">
        <v>2</v>
      </c>
      <c r="C320" t="s">
        <v>22</v>
      </c>
      <c r="D320" s="139"/>
      <c r="E320" s="139"/>
      <c r="F320" s="139"/>
      <c r="G320" s="139"/>
      <c r="H320" s="137"/>
      <c r="I320" s="38"/>
      <c r="J320" s="38"/>
      <c r="K320" s="1"/>
    </row>
    <row r="321" spans="1:11" x14ac:dyDescent="0.25">
      <c r="A321" s="5"/>
      <c r="B321" s="7">
        <v>5</v>
      </c>
      <c r="C321" t="s">
        <v>20</v>
      </c>
      <c r="D321" s="7"/>
      <c r="E321" s="7"/>
      <c r="F321" s="7"/>
      <c r="G321" s="7">
        <f>E321*F321</f>
        <v>0</v>
      </c>
      <c r="H321" s="137"/>
      <c r="I321" s="38">
        <f>G321</f>
        <v>0</v>
      </c>
      <c r="J321" s="38"/>
      <c r="K321" s="1"/>
    </row>
    <row r="322" spans="1:11" ht="15.75" thickBot="1" x14ac:dyDescent="0.3">
      <c r="A322" s="5"/>
      <c r="B322" s="12">
        <v>10</v>
      </c>
      <c r="C322" t="s">
        <v>21</v>
      </c>
      <c r="D322" s="7"/>
      <c r="E322" s="7"/>
      <c r="F322" s="7"/>
      <c r="G322" s="7">
        <f>E322*F322</f>
        <v>0</v>
      </c>
      <c r="H322" s="3"/>
      <c r="I322" s="38">
        <f>G322</f>
        <v>0</v>
      </c>
      <c r="J322" s="38"/>
      <c r="K322" s="1"/>
    </row>
    <row r="323" spans="1:11" x14ac:dyDescent="0.25">
      <c r="A323" s="13">
        <v>17</v>
      </c>
      <c r="B323" s="141" t="s">
        <v>240</v>
      </c>
      <c r="C323" s="141"/>
      <c r="D323" s="141"/>
      <c r="E323" s="141"/>
      <c r="F323" s="141"/>
      <c r="G323" s="14" t="s">
        <v>7</v>
      </c>
      <c r="H323" s="46"/>
      <c r="I323" s="34">
        <f>SUM(I324:I330)</f>
        <v>1000</v>
      </c>
      <c r="J323" s="34">
        <f>SUM(J324:J330)</f>
        <v>1000</v>
      </c>
      <c r="K323" s="15"/>
    </row>
    <row r="324" spans="1:11" ht="30" x14ac:dyDescent="0.25">
      <c r="A324" s="5"/>
      <c r="B324" s="7">
        <v>3</v>
      </c>
      <c r="C324" s="30" t="s">
        <v>153</v>
      </c>
      <c r="D324" s="139"/>
      <c r="E324" s="139"/>
      <c r="F324" s="139"/>
      <c r="G324" s="139"/>
      <c r="H324" s="138"/>
      <c r="I324" s="39">
        <v>1000</v>
      </c>
      <c r="J324" s="39">
        <f>I324</f>
        <v>1000</v>
      </c>
      <c r="K324" s="59" t="s">
        <v>148</v>
      </c>
    </row>
    <row r="325" spans="1:11" x14ac:dyDescent="0.25">
      <c r="A325" s="5"/>
      <c r="B325" s="7">
        <v>4</v>
      </c>
      <c r="C325" t="s">
        <v>17</v>
      </c>
      <c r="D325" s="139"/>
      <c r="E325" s="139"/>
      <c r="F325" s="139"/>
      <c r="G325" s="139"/>
      <c r="H325" s="138"/>
      <c r="I325" s="38"/>
      <c r="J325" s="38"/>
      <c r="K325" s="1"/>
    </row>
    <row r="326" spans="1:11" x14ac:dyDescent="0.25">
      <c r="A326" s="5"/>
      <c r="B326" s="7">
        <v>6</v>
      </c>
      <c r="C326" t="s">
        <v>18</v>
      </c>
      <c r="D326" s="139"/>
      <c r="E326" s="139"/>
      <c r="F326" s="139"/>
      <c r="G326" s="139"/>
      <c r="H326" s="138"/>
      <c r="I326" s="38"/>
      <c r="J326" s="38"/>
      <c r="K326" s="1"/>
    </row>
    <row r="327" spans="1:11" x14ac:dyDescent="0.25">
      <c r="A327" s="5"/>
      <c r="B327" s="7">
        <v>6</v>
      </c>
      <c r="C327" t="s">
        <v>19</v>
      </c>
      <c r="D327" s="139"/>
      <c r="E327" s="139"/>
      <c r="F327" s="139"/>
      <c r="G327" s="139"/>
      <c r="H327" s="137"/>
      <c r="I327" s="38"/>
      <c r="J327" s="38"/>
      <c r="K327" s="1"/>
    </row>
    <row r="328" spans="1:11" x14ac:dyDescent="0.25">
      <c r="A328" s="5"/>
      <c r="B328" s="7">
        <v>2</v>
      </c>
      <c r="C328" t="s">
        <v>22</v>
      </c>
      <c r="D328" s="139"/>
      <c r="E328" s="139"/>
      <c r="F328" s="139"/>
      <c r="G328" s="139"/>
      <c r="H328" s="137"/>
      <c r="I328" s="38"/>
      <c r="J328" s="38"/>
      <c r="K328" s="1"/>
    </row>
    <row r="329" spans="1:11" x14ac:dyDescent="0.25">
      <c r="A329" s="5"/>
      <c r="B329" s="7">
        <v>5</v>
      </c>
      <c r="C329" t="s">
        <v>20</v>
      </c>
      <c r="D329" s="7"/>
      <c r="E329" s="7"/>
      <c r="F329" s="7"/>
      <c r="G329" s="7">
        <f>E329*F329</f>
        <v>0</v>
      </c>
      <c r="H329" s="137"/>
      <c r="I329" s="38">
        <f>G329</f>
        <v>0</v>
      </c>
      <c r="J329" s="38"/>
      <c r="K329" s="1"/>
    </row>
    <row r="330" spans="1:11" ht="15.75" thickBot="1" x14ac:dyDescent="0.3">
      <c r="A330" s="5"/>
      <c r="B330" s="12">
        <v>10</v>
      </c>
      <c r="C330" t="s">
        <v>21</v>
      </c>
      <c r="D330" s="7"/>
      <c r="E330" s="7"/>
      <c r="F330" s="7"/>
      <c r="G330" s="7">
        <f>E330*F330</f>
        <v>0</v>
      </c>
      <c r="H330" s="3"/>
      <c r="I330" s="38">
        <f>G330</f>
        <v>0</v>
      </c>
      <c r="J330" s="38"/>
      <c r="K330" s="1"/>
    </row>
    <row r="331" spans="1:11" ht="33" customHeight="1" x14ac:dyDescent="0.25">
      <c r="A331" s="13">
        <v>18</v>
      </c>
      <c r="B331" s="141" t="s">
        <v>241</v>
      </c>
      <c r="C331" s="141"/>
      <c r="D331" s="141"/>
      <c r="E331" s="141"/>
      <c r="F331" s="141"/>
      <c r="G331" s="14" t="s">
        <v>7</v>
      </c>
      <c r="H331" s="46"/>
      <c r="I331" s="34">
        <f>SUM(I332:I338)</f>
        <v>265200</v>
      </c>
      <c r="J331" s="34">
        <f>SUM(J332:J338)</f>
        <v>265200</v>
      </c>
      <c r="K331" s="15"/>
    </row>
    <row r="332" spans="1:11" ht="30" x14ac:dyDescent="0.25">
      <c r="A332" s="5"/>
      <c r="B332" s="7">
        <v>3</v>
      </c>
      <c r="C332" s="30" t="s">
        <v>153</v>
      </c>
      <c r="D332" s="139"/>
      <c r="E332" s="139"/>
      <c r="F332" s="139"/>
      <c r="G332" s="139"/>
      <c r="H332" s="138"/>
      <c r="I332" s="39">
        <v>265200</v>
      </c>
      <c r="J332" s="39">
        <f>I332</f>
        <v>265200</v>
      </c>
      <c r="K332" s="59" t="s">
        <v>148</v>
      </c>
    </row>
    <row r="333" spans="1:11" x14ac:dyDescent="0.25">
      <c r="A333" s="5"/>
      <c r="B333" s="7">
        <v>4</v>
      </c>
      <c r="C333" t="s">
        <v>17</v>
      </c>
      <c r="D333" s="139"/>
      <c r="E333" s="139"/>
      <c r="F333" s="139"/>
      <c r="G333" s="139"/>
      <c r="H333" s="138"/>
      <c r="I333" s="38"/>
      <c r="J333" s="38"/>
      <c r="K333" s="1"/>
    </row>
    <row r="334" spans="1:11" x14ac:dyDescent="0.25">
      <c r="A334" s="5"/>
      <c r="B334" s="7">
        <v>6</v>
      </c>
      <c r="C334" t="s">
        <v>18</v>
      </c>
      <c r="D334" s="139"/>
      <c r="E334" s="139"/>
      <c r="F334" s="139"/>
      <c r="G334" s="139"/>
      <c r="H334" s="138"/>
      <c r="I334" s="38"/>
      <c r="J334" s="38"/>
      <c r="K334" s="1"/>
    </row>
    <row r="335" spans="1:11" x14ac:dyDescent="0.25">
      <c r="A335" s="5"/>
      <c r="B335" s="7">
        <v>6</v>
      </c>
      <c r="C335" t="s">
        <v>19</v>
      </c>
      <c r="D335" s="139"/>
      <c r="E335" s="139"/>
      <c r="F335" s="139"/>
      <c r="G335" s="139"/>
      <c r="H335" s="137"/>
      <c r="I335" s="38"/>
      <c r="J335" s="38"/>
      <c r="K335" s="1"/>
    </row>
    <row r="336" spans="1:11" x14ac:dyDescent="0.25">
      <c r="A336" s="5"/>
      <c r="B336" s="7">
        <v>2</v>
      </c>
      <c r="C336" t="s">
        <v>22</v>
      </c>
      <c r="D336" s="139"/>
      <c r="E336" s="139"/>
      <c r="F336" s="139"/>
      <c r="G336" s="139"/>
      <c r="H336" s="137"/>
      <c r="I336" s="38"/>
      <c r="J336" s="38"/>
      <c r="K336" s="1"/>
    </row>
    <row r="337" spans="1:11" x14ac:dyDescent="0.25">
      <c r="A337" s="5"/>
      <c r="B337" s="7">
        <v>5</v>
      </c>
      <c r="C337" t="s">
        <v>20</v>
      </c>
      <c r="D337" s="7"/>
      <c r="E337" s="7"/>
      <c r="F337" s="7"/>
      <c r="G337" s="7">
        <f>E337*F337</f>
        <v>0</v>
      </c>
      <c r="H337" s="137"/>
      <c r="I337" s="38">
        <f>G337</f>
        <v>0</v>
      </c>
      <c r="J337" s="38"/>
      <c r="K337" s="1"/>
    </row>
    <row r="338" spans="1:11" ht="15.75" thickBot="1" x14ac:dyDescent="0.3">
      <c r="A338" s="5"/>
      <c r="B338" s="12">
        <v>10</v>
      </c>
      <c r="C338" t="s">
        <v>21</v>
      </c>
      <c r="D338" s="7"/>
      <c r="E338" s="7"/>
      <c r="F338" s="7"/>
      <c r="G338" s="7">
        <f>E338*F338</f>
        <v>0</v>
      </c>
      <c r="H338" s="3"/>
      <c r="I338" s="38">
        <f>G338</f>
        <v>0</v>
      </c>
      <c r="J338" s="38"/>
      <c r="K338" s="1"/>
    </row>
    <row r="339" spans="1:11" x14ac:dyDescent="0.25">
      <c r="A339" s="13">
        <v>20</v>
      </c>
      <c r="B339" s="141" t="s">
        <v>201</v>
      </c>
      <c r="C339" s="141"/>
      <c r="D339" s="141"/>
      <c r="E339" s="141"/>
      <c r="F339" s="141"/>
      <c r="G339" s="14" t="s">
        <v>7</v>
      </c>
      <c r="H339" s="46">
        <f>H340</f>
        <v>6100000</v>
      </c>
      <c r="I339" s="34">
        <f>SUM(I340:I346)</f>
        <v>1875000</v>
      </c>
      <c r="J339" s="34">
        <f>SUM(J340:J346)</f>
        <v>1875000</v>
      </c>
      <c r="K339" s="34"/>
    </row>
    <row r="340" spans="1:11" x14ac:dyDescent="0.25">
      <c r="A340" s="5"/>
      <c r="B340" s="7">
        <v>3</v>
      </c>
      <c r="C340" t="s">
        <v>16</v>
      </c>
      <c r="D340" s="139"/>
      <c r="E340" s="139"/>
      <c r="F340" s="139"/>
      <c r="G340" s="139"/>
      <c r="H340" s="138">
        <v>6100000</v>
      </c>
      <c r="I340" s="38"/>
      <c r="J340" s="38">
        <f>I340</f>
        <v>0</v>
      </c>
      <c r="K340" s="38"/>
    </row>
    <row r="341" spans="1:11" x14ac:dyDescent="0.25">
      <c r="A341" s="5"/>
      <c r="B341" s="7">
        <v>4</v>
      </c>
      <c r="C341" s="30" t="s">
        <v>17</v>
      </c>
      <c r="D341" s="139"/>
      <c r="E341" s="139"/>
      <c r="F341" s="139"/>
      <c r="G341" s="139"/>
      <c r="H341" s="138"/>
      <c r="I341" s="39">
        <v>350000</v>
      </c>
      <c r="J341" s="39">
        <f>I341</f>
        <v>350000</v>
      </c>
      <c r="K341" s="39" t="s">
        <v>128</v>
      </c>
    </row>
    <row r="342" spans="1:11" x14ac:dyDescent="0.25">
      <c r="A342" s="5"/>
      <c r="B342" s="7">
        <v>6</v>
      </c>
      <c r="C342" s="30" t="s">
        <v>18</v>
      </c>
      <c r="D342" s="139"/>
      <c r="E342" s="139"/>
      <c r="F342" s="139"/>
      <c r="G342" s="139"/>
      <c r="H342" s="138"/>
      <c r="I342" s="121">
        <v>10000</v>
      </c>
      <c r="J342" s="121">
        <f t="shared" ref="J342:J344" si="5">I342</f>
        <v>10000</v>
      </c>
      <c r="K342" s="39"/>
    </row>
    <row r="343" spans="1:11" x14ac:dyDescent="0.25">
      <c r="A343" s="5"/>
      <c r="B343" s="7">
        <v>6</v>
      </c>
      <c r="C343" s="30" t="s">
        <v>19</v>
      </c>
      <c r="D343" s="139"/>
      <c r="E343" s="139"/>
      <c r="F343" s="139"/>
      <c r="G343" s="139"/>
      <c r="H343" s="137">
        <v>0</v>
      </c>
      <c r="I343" s="121">
        <v>15000</v>
      </c>
      <c r="J343" s="121">
        <f t="shared" si="5"/>
        <v>15000</v>
      </c>
      <c r="K343" s="39"/>
    </row>
    <row r="344" spans="1:11" x14ac:dyDescent="0.25">
      <c r="A344" s="5"/>
      <c r="B344" s="7">
        <v>2</v>
      </c>
      <c r="C344" s="30" t="s">
        <v>22</v>
      </c>
      <c r="D344" s="139"/>
      <c r="E344" s="139"/>
      <c r="F344" s="139"/>
      <c r="G344" s="139"/>
      <c r="H344" s="137"/>
      <c r="I344" s="121">
        <v>1500000</v>
      </c>
      <c r="J344" s="121">
        <f t="shared" si="5"/>
        <v>1500000</v>
      </c>
      <c r="K344" s="39"/>
    </row>
    <row r="345" spans="1:11" x14ac:dyDescent="0.25">
      <c r="A345" s="5"/>
      <c r="B345" s="7">
        <v>5</v>
      </c>
      <c r="C345" t="s">
        <v>20</v>
      </c>
      <c r="D345" s="7"/>
      <c r="E345" s="7"/>
      <c r="F345" s="7"/>
      <c r="G345" s="7">
        <f>E345*F345</f>
        <v>0</v>
      </c>
      <c r="H345" s="137"/>
      <c r="I345" s="38">
        <f>G345</f>
        <v>0</v>
      </c>
      <c r="J345" s="38">
        <f>I345</f>
        <v>0</v>
      </c>
      <c r="K345" s="38"/>
    </row>
    <row r="346" spans="1:11" ht="15.75" thickBot="1" x14ac:dyDescent="0.3">
      <c r="A346" s="5"/>
      <c r="B346" s="12">
        <v>10</v>
      </c>
      <c r="C346" t="s">
        <v>21</v>
      </c>
      <c r="D346" s="7"/>
      <c r="E346" s="7"/>
      <c r="F346" s="7"/>
      <c r="G346" s="7">
        <f>E346*F346</f>
        <v>0</v>
      </c>
      <c r="H346" s="3"/>
      <c r="I346" s="38">
        <f>G346</f>
        <v>0</v>
      </c>
      <c r="J346" s="38">
        <f>I346</f>
        <v>0</v>
      </c>
      <c r="K346" s="38"/>
    </row>
    <row r="347" spans="1:11" x14ac:dyDescent="0.25">
      <c r="A347" s="13">
        <v>21</v>
      </c>
      <c r="B347" s="142" t="s">
        <v>275</v>
      </c>
      <c r="C347" s="142"/>
      <c r="D347" s="142"/>
      <c r="E347" s="142"/>
      <c r="F347" s="142"/>
      <c r="G347" s="14" t="s">
        <v>7</v>
      </c>
      <c r="H347" s="46"/>
      <c r="I347" s="34">
        <f>SUM(I348:I354)</f>
        <v>110000</v>
      </c>
      <c r="J347" s="34">
        <f>SUM(J348:J354)</f>
        <v>110000</v>
      </c>
      <c r="K347" s="15"/>
    </row>
    <row r="348" spans="1:11" x14ac:dyDescent="0.25">
      <c r="A348" s="5"/>
      <c r="B348" s="7">
        <v>3</v>
      </c>
      <c r="C348" t="s">
        <v>16</v>
      </c>
      <c r="D348" s="139"/>
      <c r="E348" s="139"/>
      <c r="F348" s="139"/>
      <c r="G348" s="139"/>
      <c r="H348" s="138"/>
      <c r="I348" s="71"/>
      <c r="J348" s="71"/>
      <c r="K348" s="6"/>
    </row>
    <row r="349" spans="1:11" x14ac:dyDescent="0.25">
      <c r="A349" s="5"/>
      <c r="B349" s="7">
        <v>4</v>
      </c>
      <c r="C349" t="s">
        <v>17</v>
      </c>
      <c r="D349" s="139"/>
      <c r="E349" s="139"/>
      <c r="F349" s="139"/>
      <c r="G349" s="139"/>
      <c r="H349" s="138"/>
      <c r="I349" s="38"/>
      <c r="J349" s="38"/>
      <c r="K349" s="1"/>
    </row>
    <row r="350" spans="1:11" x14ac:dyDescent="0.25">
      <c r="A350" s="5"/>
      <c r="B350" s="7">
        <v>6</v>
      </c>
      <c r="C350" t="s">
        <v>18</v>
      </c>
      <c r="D350" s="139"/>
      <c r="E350" s="139"/>
      <c r="F350" s="139"/>
      <c r="G350" s="139"/>
      <c r="H350" s="138"/>
      <c r="I350" s="38"/>
      <c r="J350" s="38"/>
      <c r="K350" s="1"/>
    </row>
    <row r="351" spans="1:11" x14ac:dyDescent="0.25">
      <c r="A351" s="5"/>
      <c r="B351" s="7">
        <v>6</v>
      </c>
      <c r="C351" t="s">
        <v>19</v>
      </c>
      <c r="D351" s="139"/>
      <c r="E351" s="139"/>
      <c r="F351" s="139"/>
      <c r="G351" s="139"/>
      <c r="H351" s="137"/>
      <c r="I351" s="38"/>
      <c r="J351" s="38"/>
      <c r="K351" s="1"/>
    </row>
    <row r="352" spans="1:11" x14ac:dyDescent="0.25">
      <c r="A352" s="5"/>
      <c r="B352" s="7">
        <v>2</v>
      </c>
      <c r="C352" t="s">
        <v>22</v>
      </c>
      <c r="D352" s="139"/>
      <c r="E352" s="139"/>
      <c r="F352" s="139"/>
      <c r="G352" s="139"/>
      <c r="H352" s="137"/>
      <c r="I352" s="38"/>
      <c r="J352" s="38"/>
      <c r="K352" s="1"/>
    </row>
    <row r="353" spans="1:11" x14ac:dyDescent="0.25">
      <c r="A353" s="5"/>
      <c r="B353" s="7">
        <v>5</v>
      </c>
      <c r="C353" s="30" t="s">
        <v>20</v>
      </c>
      <c r="D353" s="31" t="s">
        <v>203</v>
      </c>
      <c r="E353" s="31">
        <v>1</v>
      </c>
      <c r="F353" s="31">
        <v>110000</v>
      </c>
      <c r="G353" s="31">
        <f>E353*F353</f>
        <v>110000</v>
      </c>
      <c r="H353" s="137"/>
      <c r="I353" s="62">
        <f>G353</f>
        <v>110000</v>
      </c>
      <c r="J353" s="62">
        <f>I353</f>
        <v>110000</v>
      </c>
      <c r="K353" s="58" t="s">
        <v>191</v>
      </c>
    </row>
    <row r="354" spans="1:11" ht="15.75" thickBot="1" x14ac:dyDescent="0.3">
      <c r="A354" s="5"/>
      <c r="B354" s="12">
        <v>10</v>
      </c>
      <c r="C354" t="s">
        <v>21</v>
      </c>
      <c r="D354" s="7"/>
      <c r="E354" s="7"/>
      <c r="F354" s="7"/>
      <c r="G354" s="7">
        <f>E354*F354</f>
        <v>0</v>
      </c>
      <c r="H354" s="3"/>
      <c r="I354" s="71">
        <f>G354</f>
        <v>0</v>
      </c>
      <c r="J354" s="38"/>
      <c r="K354" s="1"/>
    </row>
    <row r="355" spans="1:11" ht="15" customHeight="1" x14ac:dyDescent="0.25">
      <c r="A355" s="13">
        <v>22</v>
      </c>
      <c r="B355" s="141" t="s">
        <v>276</v>
      </c>
      <c r="C355" s="141"/>
      <c r="D355" s="141"/>
      <c r="E355" s="141"/>
      <c r="F355" s="141"/>
      <c r="G355" s="14" t="s">
        <v>7</v>
      </c>
      <c r="H355" s="46"/>
      <c r="I355" s="34">
        <f>SUM(I356:I362)</f>
        <v>170000</v>
      </c>
      <c r="J355" s="34">
        <f>SUM(J356:J362)</f>
        <v>170000</v>
      </c>
      <c r="K355" s="15"/>
    </row>
    <row r="356" spans="1:11" ht="30" x14ac:dyDescent="0.25">
      <c r="A356" s="5"/>
      <c r="B356" s="7">
        <v>3</v>
      </c>
      <c r="C356" s="30" t="s">
        <v>153</v>
      </c>
      <c r="D356" s="139"/>
      <c r="E356" s="139"/>
      <c r="F356" s="139"/>
      <c r="G356" s="139"/>
      <c r="H356" s="138"/>
      <c r="I356" s="39">
        <v>170000</v>
      </c>
      <c r="J356" s="39">
        <f>I356</f>
        <v>170000</v>
      </c>
      <c r="K356" s="59" t="s">
        <v>148</v>
      </c>
    </row>
    <row r="357" spans="1:11" x14ac:dyDescent="0.25">
      <c r="A357" s="5"/>
      <c r="B357" s="7">
        <v>4</v>
      </c>
      <c r="C357" t="s">
        <v>17</v>
      </c>
      <c r="D357" s="139"/>
      <c r="E357" s="139"/>
      <c r="F357" s="139"/>
      <c r="G357" s="139"/>
      <c r="H357" s="138"/>
      <c r="I357" s="38"/>
      <c r="J357" s="38"/>
      <c r="K357" s="1"/>
    </row>
    <row r="358" spans="1:11" x14ac:dyDescent="0.25">
      <c r="A358" s="5"/>
      <c r="B358" s="7">
        <v>6</v>
      </c>
      <c r="C358" t="s">
        <v>18</v>
      </c>
      <c r="D358" s="139"/>
      <c r="E358" s="139"/>
      <c r="F358" s="139"/>
      <c r="G358" s="139"/>
      <c r="H358" s="138"/>
      <c r="I358" s="38"/>
      <c r="J358" s="38"/>
      <c r="K358" s="1"/>
    </row>
    <row r="359" spans="1:11" x14ac:dyDescent="0.25">
      <c r="A359" s="5"/>
      <c r="B359" s="7">
        <v>6</v>
      </c>
      <c r="C359" t="s">
        <v>19</v>
      </c>
      <c r="D359" s="139"/>
      <c r="E359" s="139"/>
      <c r="F359" s="139"/>
      <c r="G359" s="139"/>
      <c r="H359" s="137"/>
      <c r="I359" s="38"/>
      <c r="J359" s="38"/>
      <c r="K359" s="1"/>
    </row>
    <row r="360" spans="1:11" x14ac:dyDescent="0.25">
      <c r="A360" s="5"/>
      <c r="B360" s="7">
        <v>2</v>
      </c>
      <c r="C360" t="s">
        <v>22</v>
      </c>
      <c r="D360" s="139"/>
      <c r="E360" s="139"/>
      <c r="F360" s="139"/>
      <c r="G360" s="139"/>
      <c r="H360" s="137"/>
      <c r="I360" s="38"/>
      <c r="J360" s="38"/>
      <c r="K360" s="1"/>
    </row>
    <row r="361" spans="1:11" x14ac:dyDescent="0.25">
      <c r="A361" s="5"/>
      <c r="B361" s="7">
        <v>5</v>
      </c>
      <c r="C361" t="s">
        <v>20</v>
      </c>
      <c r="D361" s="7"/>
      <c r="E361" s="7"/>
      <c r="F361" s="7"/>
      <c r="G361" s="7">
        <f>E361*F361</f>
        <v>0</v>
      </c>
      <c r="H361" s="137"/>
      <c r="I361" s="38">
        <f>G361</f>
        <v>0</v>
      </c>
      <c r="J361" s="38"/>
      <c r="K361" s="1"/>
    </row>
    <row r="362" spans="1:11" ht="15.75" thickBot="1" x14ac:dyDescent="0.3">
      <c r="A362" s="5"/>
      <c r="B362" s="12">
        <v>10</v>
      </c>
      <c r="C362" t="s">
        <v>21</v>
      </c>
      <c r="D362" s="7"/>
      <c r="E362" s="7"/>
      <c r="F362" s="7"/>
      <c r="G362" s="7">
        <f>E362*F362</f>
        <v>0</v>
      </c>
      <c r="H362" s="3"/>
      <c r="I362" s="38">
        <f>G362</f>
        <v>0</v>
      </c>
      <c r="J362" s="38"/>
      <c r="K362" s="1"/>
    </row>
    <row r="363" spans="1:11" x14ac:dyDescent="0.25">
      <c r="A363" s="51">
        <v>23</v>
      </c>
      <c r="B363" s="141" t="s">
        <v>285</v>
      </c>
      <c r="C363" s="141"/>
      <c r="D363" s="141"/>
      <c r="E363" s="141"/>
      <c r="F363" s="141"/>
      <c r="G363" s="31" t="s">
        <v>7</v>
      </c>
      <c r="H363" s="58">
        <f>SUM(H364:H370)</f>
        <v>0</v>
      </c>
      <c r="I363" s="62">
        <f>SUM(I364:I370)</f>
        <v>92000</v>
      </c>
      <c r="J363" s="62">
        <f>SUM(J364:J370)</f>
        <v>92000</v>
      </c>
      <c r="K363" s="62"/>
    </row>
    <row r="364" spans="1:11" x14ac:dyDescent="0.25">
      <c r="A364" s="5"/>
      <c r="B364" s="7">
        <v>3</v>
      </c>
      <c r="C364" t="s">
        <v>16</v>
      </c>
      <c r="D364" s="139"/>
      <c r="E364" s="139"/>
      <c r="F364" s="139"/>
      <c r="G364" s="139"/>
      <c r="H364" s="138"/>
      <c r="I364" s="38"/>
      <c r="J364" s="38"/>
      <c r="K364" s="38"/>
    </row>
    <row r="365" spans="1:11" x14ac:dyDescent="0.25">
      <c r="A365" s="5"/>
      <c r="B365" s="7">
        <v>4</v>
      </c>
      <c r="C365" s="30" t="s">
        <v>17</v>
      </c>
      <c r="D365" s="139"/>
      <c r="E365" s="139"/>
      <c r="F365" s="139"/>
      <c r="G365" s="139"/>
      <c r="H365" s="138"/>
      <c r="I365" s="38">
        <v>92000</v>
      </c>
      <c r="J365" s="38">
        <f>I365</f>
        <v>92000</v>
      </c>
      <c r="K365" s="38" t="s">
        <v>128</v>
      </c>
    </row>
    <row r="366" spans="1:11" x14ac:dyDescent="0.25">
      <c r="A366" s="5"/>
      <c r="B366" s="7">
        <v>6</v>
      </c>
      <c r="C366" t="s">
        <v>18</v>
      </c>
      <c r="D366" s="139"/>
      <c r="E366" s="139"/>
      <c r="F366" s="139"/>
      <c r="G366" s="139"/>
      <c r="H366" s="138"/>
      <c r="I366" s="38"/>
      <c r="J366" s="38"/>
      <c r="K366" s="38"/>
    </row>
    <row r="367" spans="1:11" x14ac:dyDescent="0.25">
      <c r="A367" s="5"/>
      <c r="B367" s="7">
        <v>6</v>
      </c>
      <c r="C367" t="s">
        <v>19</v>
      </c>
      <c r="D367" s="139"/>
      <c r="E367" s="139"/>
      <c r="F367" s="139"/>
      <c r="G367" s="139"/>
      <c r="H367" s="137"/>
      <c r="I367" s="38"/>
      <c r="J367" s="38"/>
      <c r="K367" s="38"/>
    </row>
    <row r="368" spans="1:11" x14ac:dyDescent="0.25">
      <c r="A368" s="5"/>
      <c r="B368" s="7">
        <v>2</v>
      </c>
      <c r="C368" t="s">
        <v>22</v>
      </c>
      <c r="D368" s="139"/>
      <c r="E368" s="139"/>
      <c r="F368" s="139"/>
      <c r="G368" s="139"/>
      <c r="H368" s="137"/>
      <c r="I368" s="38"/>
      <c r="J368" s="38"/>
      <c r="K368" s="38"/>
    </row>
    <row r="369" spans="1:11" x14ac:dyDescent="0.25">
      <c r="A369" s="5"/>
      <c r="B369" s="7">
        <v>5</v>
      </c>
      <c r="C369" t="s">
        <v>20</v>
      </c>
      <c r="D369" s="7"/>
      <c r="E369" s="7"/>
      <c r="F369" s="7"/>
      <c r="G369" s="7">
        <f>E369*F369</f>
        <v>0</v>
      </c>
      <c r="H369" s="137"/>
      <c r="I369" s="38">
        <f>G369</f>
        <v>0</v>
      </c>
      <c r="J369" s="38"/>
      <c r="K369" s="38"/>
    </row>
    <row r="370" spans="1:11" ht="15.75" thickBot="1" x14ac:dyDescent="0.3">
      <c r="A370" s="5"/>
      <c r="B370" s="12">
        <v>10</v>
      </c>
      <c r="C370" t="s">
        <v>21</v>
      </c>
      <c r="D370" s="7"/>
      <c r="E370" s="7"/>
      <c r="F370" s="7"/>
      <c r="G370" s="7">
        <f>E370*F370</f>
        <v>0</v>
      </c>
      <c r="H370" s="3"/>
      <c r="I370" s="38">
        <f>G370</f>
        <v>0</v>
      </c>
      <c r="J370" s="38"/>
      <c r="K370" s="38"/>
    </row>
    <row r="371" spans="1:11" x14ac:dyDescent="0.25">
      <c r="A371" s="51">
        <v>24</v>
      </c>
      <c r="B371" s="149" t="s">
        <v>288</v>
      </c>
      <c r="C371" s="149"/>
      <c r="D371" s="149"/>
      <c r="E371" s="149"/>
      <c r="F371" s="149"/>
      <c r="G371" s="31" t="s">
        <v>7</v>
      </c>
      <c r="H371" s="58">
        <f>SUM(H372:H378)</f>
        <v>2274000</v>
      </c>
      <c r="I371" s="62">
        <f>SUM(I372:I378)</f>
        <v>375900</v>
      </c>
      <c r="J371" s="62">
        <f>SUM(J372:J378)</f>
        <v>375900</v>
      </c>
      <c r="K371" s="62"/>
    </row>
    <row r="372" spans="1:11" x14ac:dyDescent="0.25">
      <c r="A372" s="5"/>
      <c r="B372" s="7">
        <v>3</v>
      </c>
      <c r="C372" t="s">
        <v>16</v>
      </c>
      <c r="D372" s="139"/>
      <c r="E372" s="139"/>
      <c r="F372" s="139"/>
      <c r="G372" s="139"/>
      <c r="H372" s="138">
        <v>252000</v>
      </c>
      <c r="I372" s="38"/>
      <c r="J372" s="38"/>
      <c r="K372" s="38"/>
    </row>
    <row r="373" spans="1:11" x14ac:dyDescent="0.25">
      <c r="A373" s="5"/>
      <c r="B373" s="7">
        <v>4</v>
      </c>
      <c r="C373" s="123" t="s">
        <v>17</v>
      </c>
      <c r="D373" s="139"/>
      <c r="E373" s="139"/>
      <c r="F373" s="139"/>
      <c r="G373" s="139"/>
      <c r="H373" s="138"/>
      <c r="I373" s="121">
        <v>372900</v>
      </c>
      <c r="J373" s="121">
        <f>I373</f>
        <v>372900</v>
      </c>
      <c r="K373" s="38" t="s">
        <v>128</v>
      </c>
    </row>
    <row r="374" spans="1:11" x14ac:dyDescent="0.25">
      <c r="A374" s="5"/>
      <c r="B374" s="7">
        <v>6</v>
      </c>
      <c r="C374" s="123" t="s">
        <v>18</v>
      </c>
      <c r="D374" s="139"/>
      <c r="E374" s="139"/>
      <c r="F374" s="139"/>
      <c r="G374" s="139"/>
      <c r="H374" s="138"/>
      <c r="I374" s="121">
        <v>1000</v>
      </c>
      <c r="J374" s="121">
        <f>I374</f>
        <v>1000</v>
      </c>
      <c r="K374" s="38"/>
    </row>
    <row r="375" spans="1:11" x14ac:dyDescent="0.25">
      <c r="A375" s="5"/>
      <c r="B375" s="7">
        <v>6</v>
      </c>
      <c r="C375" s="123" t="s">
        <v>19</v>
      </c>
      <c r="D375" s="139"/>
      <c r="E375" s="139"/>
      <c r="F375" s="139"/>
      <c r="G375" s="139"/>
      <c r="H375" s="137">
        <v>2022000</v>
      </c>
      <c r="I375" s="121">
        <v>1000</v>
      </c>
      <c r="J375" s="121">
        <f t="shared" ref="J375:J376" si="6">I375</f>
        <v>1000</v>
      </c>
      <c r="K375" s="38"/>
    </row>
    <row r="376" spans="1:11" x14ac:dyDescent="0.25">
      <c r="A376" s="5"/>
      <c r="B376" s="7">
        <v>2</v>
      </c>
      <c r="C376" s="123" t="s">
        <v>22</v>
      </c>
      <c r="D376" s="139"/>
      <c r="E376" s="139"/>
      <c r="F376" s="139"/>
      <c r="G376" s="139"/>
      <c r="H376" s="137"/>
      <c r="I376" s="121">
        <v>1000</v>
      </c>
      <c r="J376" s="121">
        <f t="shared" si="6"/>
        <v>1000</v>
      </c>
      <c r="K376" s="38"/>
    </row>
    <row r="377" spans="1:11" x14ac:dyDescent="0.25">
      <c r="A377" s="5"/>
      <c r="B377" s="7">
        <v>5</v>
      </c>
      <c r="C377" t="s">
        <v>20</v>
      </c>
      <c r="D377" s="7"/>
      <c r="E377" s="7"/>
      <c r="F377" s="7"/>
      <c r="G377" s="7">
        <f>E377*F377</f>
        <v>0</v>
      </c>
      <c r="H377" s="137"/>
      <c r="I377" s="38">
        <f>G377</f>
        <v>0</v>
      </c>
      <c r="J377" s="38"/>
      <c r="K377" s="38"/>
    </row>
    <row r="378" spans="1:11" ht="15.75" thickBot="1" x14ac:dyDescent="0.3">
      <c r="A378" s="5"/>
      <c r="B378" s="12">
        <v>10</v>
      </c>
      <c r="C378" t="s">
        <v>21</v>
      </c>
      <c r="D378" s="7"/>
      <c r="E378" s="7"/>
      <c r="F378" s="7"/>
      <c r="G378" s="7">
        <f>E378*F378</f>
        <v>0</v>
      </c>
      <c r="H378" s="3"/>
      <c r="I378" s="38">
        <f>G378</f>
        <v>0</v>
      </c>
      <c r="J378" s="38"/>
      <c r="K378" s="38"/>
    </row>
    <row r="379" spans="1:11" ht="34.5" customHeight="1" x14ac:dyDescent="0.25">
      <c r="A379" s="130">
        <v>25</v>
      </c>
      <c r="B379" s="141" t="s">
        <v>308</v>
      </c>
      <c r="C379" s="141"/>
      <c r="D379" s="141"/>
      <c r="E379" s="141"/>
      <c r="F379" s="141"/>
      <c r="G379" s="31" t="s">
        <v>7</v>
      </c>
      <c r="H379" s="58">
        <f>SUM(H380:H386)</f>
        <v>0</v>
      </c>
      <c r="I379" s="62">
        <f>SUM(I380:I386)</f>
        <v>23313</v>
      </c>
      <c r="J379" s="62">
        <f>SUM(J380:J386)</f>
        <v>23313</v>
      </c>
      <c r="K379" s="62"/>
    </row>
    <row r="380" spans="1:11" x14ac:dyDescent="0.25">
      <c r="A380" s="5"/>
      <c r="B380" s="7">
        <v>3</v>
      </c>
      <c r="C380" t="s">
        <v>16</v>
      </c>
      <c r="D380" s="139"/>
      <c r="E380" s="139"/>
      <c r="F380" s="139"/>
      <c r="G380" s="139"/>
      <c r="H380" s="138"/>
      <c r="I380" s="38"/>
      <c r="J380" s="38"/>
      <c r="K380" s="38"/>
    </row>
    <row r="381" spans="1:11" x14ac:dyDescent="0.25">
      <c r="A381" s="5"/>
      <c r="B381" s="7">
        <v>4</v>
      </c>
      <c r="C381" s="30" t="s">
        <v>310</v>
      </c>
      <c r="D381" s="139"/>
      <c r="E381" s="139"/>
      <c r="F381" s="139"/>
      <c r="G381" s="139"/>
      <c r="H381" s="138"/>
      <c r="I381" s="39">
        <v>23313</v>
      </c>
      <c r="J381" s="39">
        <f>I381</f>
        <v>23313</v>
      </c>
      <c r="K381" s="39" t="s">
        <v>309</v>
      </c>
    </row>
    <row r="382" spans="1:11" x14ac:dyDescent="0.25">
      <c r="A382" s="5"/>
      <c r="B382" s="7">
        <v>6</v>
      </c>
      <c r="C382" t="s">
        <v>18</v>
      </c>
      <c r="D382" s="139"/>
      <c r="E382" s="139"/>
      <c r="F382" s="139"/>
      <c r="G382" s="139"/>
      <c r="H382" s="138"/>
      <c r="I382" s="38"/>
      <c r="J382" s="38"/>
      <c r="K382" s="38"/>
    </row>
    <row r="383" spans="1:11" x14ac:dyDescent="0.25">
      <c r="A383" s="5"/>
      <c r="B383" s="7">
        <v>6</v>
      </c>
      <c r="C383" t="s">
        <v>19</v>
      </c>
      <c r="D383" s="139"/>
      <c r="E383" s="139"/>
      <c r="F383" s="139"/>
      <c r="G383" s="139"/>
      <c r="H383" s="137"/>
      <c r="I383" s="38"/>
      <c r="J383" s="38"/>
      <c r="K383" s="38"/>
    </row>
    <row r="384" spans="1:11" x14ac:dyDescent="0.25">
      <c r="A384" s="5"/>
      <c r="B384" s="7">
        <v>2</v>
      </c>
      <c r="C384" t="s">
        <v>22</v>
      </c>
      <c r="D384" s="139"/>
      <c r="E384" s="139"/>
      <c r="F384" s="139"/>
      <c r="G384" s="139"/>
      <c r="H384" s="137"/>
      <c r="I384" s="38"/>
      <c r="J384" s="38"/>
      <c r="K384" s="38"/>
    </row>
    <row r="385" spans="1:11" x14ac:dyDescent="0.25">
      <c r="A385" s="5"/>
      <c r="B385" s="7">
        <v>5</v>
      </c>
      <c r="C385" t="s">
        <v>20</v>
      </c>
      <c r="D385" s="7"/>
      <c r="E385" s="7"/>
      <c r="F385" s="7"/>
      <c r="G385" s="7">
        <f>E385*F385</f>
        <v>0</v>
      </c>
      <c r="H385" s="137"/>
      <c r="I385" s="38">
        <f>G385</f>
        <v>0</v>
      </c>
      <c r="J385" s="38"/>
      <c r="K385" s="38"/>
    </row>
    <row r="386" spans="1:11" x14ac:dyDescent="0.25">
      <c r="A386" s="5"/>
      <c r="B386" s="12">
        <v>10</v>
      </c>
      <c r="C386" t="s">
        <v>21</v>
      </c>
      <c r="D386" s="7"/>
      <c r="E386" s="7"/>
      <c r="F386" s="7"/>
      <c r="G386" s="7">
        <f>E386*F386</f>
        <v>0</v>
      </c>
      <c r="H386" s="3"/>
      <c r="I386" s="38">
        <f>G386</f>
        <v>0</v>
      </c>
      <c r="J386" s="38"/>
      <c r="K386" s="38"/>
    </row>
    <row r="387" spans="1:11" s="112" customFormat="1" ht="15.75" x14ac:dyDescent="0.25">
      <c r="A387" s="110"/>
      <c r="B387" s="110"/>
      <c r="C387" s="156" t="s">
        <v>53</v>
      </c>
      <c r="D387" s="157"/>
      <c r="E387" s="157"/>
      <c r="F387" s="157"/>
      <c r="G387" s="158"/>
      <c r="H387" s="111">
        <f>SUM(H388:H394)</f>
        <v>7713000</v>
      </c>
      <c r="I387" s="116">
        <f>SUM(I388:I394)</f>
        <v>6318933</v>
      </c>
      <c r="J387" s="116">
        <f>SUM(J388:J394)</f>
        <v>6318933</v>
      </c>
      <c r="K387" s="111"/>
    </row>
    <row r="388" spans="1:11" s="112" customFormat="1" ht="15.75" x14ac:dyDescent="0.25">
      <c r="A388" s="169"/>
      <c r="B388" s="170"/>
      <c r="C388" s="187" t="s">
        <v>97</v>
      </c>
      <c r="D388" s="188"/>
      <c r="E388" s="188"/>
      <c r="F388" s="188"/>
      <c r="G388" s="189"/>
      <c r="H388" s="235">
        <f>H220+H244</f>
        <v>7713000</v>
      </c>
      <c r="I388" s="113">
        <f>I220+I228+I236+I244+I252+I260+I268+I276+I284+I292+I300+I308+I316+I324+I332+I340+I348+I356+I364+I372+I380</f>
        <v>2344720</v>
      </c>
      <c r="J388" s="113">
        <f>J220+J228+J236+J244+J252+J260+J268+J276+J284+J292+J300+J308+J316+J324+J332+J340+J348+J356+J364+J372+J380</f>
        <v>2344720</v>
      </c>
      <c r="K388" s="115"/>
    </row>
    <row r="389" spans="1:11" s="112" customFormat="1" ht="15.75" x14ac:dyDescent="0.25">
      <c r="A389" s="171"/>
      <c r="B389" s="172"/>
      <c r="C389" s="175" t="s">
        <v>39</v>
      </c>
      <c r="D389" s="176"/>
      <c r="E389" s="176"/>
      <c r="F389" s="176"/>
      <c r="G389" s="177"/>
      <c r="H389" s="236"/>
      <c r="I389" s="113">
        <f t="shared" ref="I389:J394" si="7">I221+I229+I237+I245+I253+I261+I269+I277+I285+I293+I301+I309+I317+I325+I333+I341+I349+I357+I365+I373+I381</f>
        <v>2275213</v>
      </c>
      <c r="J389" s="113">
        <f t="shared" si="7"/>
        <v>2275213</v>
      </c>
      <c r="K389" s="115"/>
    </row>
    <row r="390" spans="1:11" s="112" customFormat="1" ht="15.75" x14ac:dyDescent="0.25">
      <c r="A390" s="171"/>
      <c r="B390" s="172"/>
      <c r="C390" s="175" t="s">
        <v>114</v>
      </c>
      <c r="D390" s="176"/>
      <c r="E390" s="176"/>
      <c r="F390" s="176"/>
      <c r="G390" s="177"/>
      <c r="H390" s="236"/>
      <c r="I390" s="113">
        <f t="shared" si="7"/>
        <v>71000</v>
      </c>
      <c r="J390" s="113">
        <f t="shared" si="7"/>
        <v>71000</v>
      </c>
      <c r="K390" s="115"/>
    </row>
    <row r="391" spans="1:11" s="112" customFormat="1" ht="15.75" x14ac:dyDescent="0.25">
      <c r="A391" s="171"/>
      <c r="B391" s="172"/>
      <c r="C391" s="175" t="s">
        <v>40</v>
      </c>
      <c r="D391" s="176"/>
      <c r="E391" s="176"/>
      <c r="F391" s="176"/>
      <c r="G391" s="177"/>
      <c r="H391" s="236"/>
      <c r="I391" s="113">
        <f t="shared" si="7"/>
        <v>16000</v>
      </c>
      <c r="J391" s="113">
        <f t="shared" si="7"/>
        <v>16000</v>
      </c>
      <c r="K391" s="115"/>
    </row>
    <row r="392" spans="1:11" s="112" customFormat="1" ht="15.75" x14ac:dyDescent="0.25">
      <c r="A392" s="171"/>
      <c r="B392" s="172"/>
      <c r="C392" s="175" t="s">
        <v>41</v>
      </c>
      <c r="D392" s="176"/>
      <c r="E392" s="176"/>
      <c r="F392" s="176"/>
      <c r="G392" s="177"/>
      <c r="H392" s="236"/>
      <c r="I392" s="113">
        <f t="shared" si="7"/>
        <v>1502000</v>
      </c>
      <c r="J392" s="113">
        <f t="shared" si="7"/>
        <v>1502000</v>
      </c>
      <c r="K392" s="115"/>
    </row>
    <row r="393" spans="1:11" s="112" customFormat="1" ht="15.75" x14ac:dyDescent="0.25">
      <c r="A393" s="171"/>
      <c r="B393" s="172"/>
      <c r="C393" s="166" t="s">
        <v>42</v>
      </c>
      <c r="D393" s="167"/>
      <c r="E393" s="167"/>
      <c r="F393" s="167"/>
      <c r="G393" s="168"/>
      <c r="H393" s="236"/>
      <c r="I393" s="113">
        <f t="shared" si="7"/>
        <v>110000</v>
      </c>
      <c r="J393" s="113">
        <f t="shared" si="7"/>
        <v>110000</v>
      </c>
      <c r="K393" s="115"/>
    </row>
    <row r="394" spans="1:11" s="112" customFormat="1" ht="15.75" x14ac:dyDescent="0.25">
      <c r="A394" s="171"/>
      <c r="B394" s="172"/>
      <c r="C394" s="166" t="s">
        <v>83</v>
      </c>
      <c r="D394" s="167"/>
      <c r="E394" s="167"/>
      <c r="F394" s="167"/>
      <c r="G394" s="168"/>
      <c r="H394" s="236"/>
      <c r="I394" s="113">
        <f t="shared" si="7"/>
        <v>0</v>
      </c>
      <c r="J394" s="113">
        <f t="shared" si="7"/>
        <v>0</v>
      </c>
      <c r="K394" s="115"/>
    </row>
    <row r="395" spans="1:11" ht="15.75" thickBot="1" x14ac:dyDescent="0.3">
      <c r="A395" s="184" t="s">
        <v>13</v>
      </c>
      <c r="B395" s="184"/>
      <c r="C395" s="184"/>
      <c r="D395" s="184"/>
      <c r="E395" s="184"/>
      <c r="F395" s="184"/>
      <c r="G395" s="184"/>
      <c r="H395" s="8"/>
      <c r="I395" s="41"/>
      <c r="J395" s="41"/>
      <c r="K395" s="41"/>
    </row>
    <row r="396" spans="1:11" x14ac:dyDescent="0.25">
      <c r="A396" s="13">
        <v>1</v>
      </c>
      <c r="B396" s="142" t="s">
        <v>197</v>
      </c>
      <c r="C396" s="142"/>
      <c r="D396" s="142"/>
      <c r="E396" s="142"/>
      <c r="F396" s="142"/>
      <c r="G396" s="14" t="s">
        <v>7</v>
      </c>
      <c r="H396" s="46"/>
      <c r="I396" s="34">
        <f>SUM(I397:I403)</f>
        <v>271000</v>
      </c>
      <c r="J396" s="34">
        <f>SUM(J397:J403)</f>
        <v>271000</v>
      </c>
      <c r="K396" s="34"/>
    </row>
    <row r="397" spans="1:11" x14ac:dyDescent="0.25">
      <c r="A397" s="5"/>
      <c r="B397" s="7">
        <v>3</v>
      </c>
      <c r="C397" s="30" t="s">
        <v>16</v>
      </c>
      <c r="D397" s="139"/>
      <c r="E397" s="139"/>
      <c r="F397" s="139"/>
      <c r="G397" s="139"/>
      <c r="H397" s="138"/>
      <c r="I397" s="39">
        <v>271000</v>
      </c>
      <c r="J397" s="39">
        <f>I397</f>
        <v>271000</v>
      </c>
      <c r="K397" s="39" t="s">
        <v>290</v>
      </c>
    </row>
    <row r="398" spans="1:11" x14ac:dyDescent="0.25">
      <c r="A398" s="5"/>
      <c r="B398" s="7">
        <v>4</v>
      </c>
      <c r="C398" t="s">
        <v>17</v>
      </c>
      <c r="D398" s="139"/>
      <c r="E398" s="139"/>
      <c r="F398" s="139"/>
      <c r="G398" s="139"/>
      <c r="H398" s="138"/>
      <c r="I398" s="38"/>
      <c r="J398" s="38"/>
      <c r="K398" s="38"/>
    </row>
    <row r="399" spans="1:11" x14ac:dyDescent="0.25">
      <c r="A399" s="5"/>
      <c r="B399" s="7">
        <v>6</v>
      </c>
      <c r="C399" t="s">
        <v>18</v>
      </c>
      <c r="D399" s="139"/>
      <c r="E399" s="139"/>
      <c r="F399" s="139"/>
      <c r="G399" s="139"/>
      <c r="H399" s="138"/>
      <c r="I399" s="38"/>
      <c r="J399" s="38"/>
      <c r="K399" s="38"/>
    </row>
    <row r="400" spans="1:11" x14ac:dyDescent="0.25">
      <c r="A400" s="5"/>
      <c r="B400" s="7">
        <v>6</v>
      </c>
      <c r="C400" t="s">
        <v>19</v>
      </c>
      <c r="D400" s="139"/>
      <c r="E400" s="139"/>
      <c r="F400" s="139"/>
      <c r="G400" s="139"/>
      <c r="H400" s="137"/>
      <c r="I400" s="38"/>
      <c r="J400" s="38"/>
      <c r="K400" s="38"/>
    </row>
    <row r="401" spans="1:11" x14ac:dyDescent="0.25">
      <c r="A401" s="5"/>
      <c r="B401" s="7">
        <v>2</v>
      </c>
      <c r="C401" t="s">
        <v>22</v>
      </c>
      <c r="D401" s="139"/>
      <c r="E401" s="139"/>
      <c r="F401" s="139"/>
      <c r="G401" s="139"/>
      <c r="H401" s="137"/>
      <c r="I401" s="38"/>
      <c r="J401" s="38"/>
      <c r="K401" s="38"/>
    </row>
    <row r="402" spans="1:11" x14ac:dyDescent="0.25">
      <c r="A402" s="5"/>
      <c r="B402" s="7">
        <v>5</v>
      </c>
      <c r="C402" t="s">
        <v>20</v>
      </c>
      <c r="D402" s="7"/>
      <c r="E402" s="7"/>
      <c r="F402" s="7"/>
      <c r="G402" s="7">
        <f>E402*F402</f>
        <v>0</v>
      </c>
      <c r="H402" s="137"/>
      <c r="I402" s="38">
        <f>G402</f>
        <v>0</v>
      </c>
      <c r="J402" s="38"/>
      <c r="K402" s="38"/>
    </row>
    <row r="403" spans="1:11" ht="15.75" thickBot="1" x14ac:dyDescent="0.3">
      <c r="A403" s="5"/>
      <c r="B403" s="12">
        <v>10</v>
      </c>
      <c r="C403" t="s">
        <v>21</v>
      </c>
      <c r="D403" s="7"/>
      <c r="E403" s="7"/>
      <c r="F403" s="7"/>
      <c r="G403" s="7">
        <f>E403*F403</f>
        <v>0</v>
      </c>
      <c r="H403" s="3"/>
      <c r="I403" s="38">
        <f>G403</f>
        <v>0</v>
      </c>
      <c r="J403" s="38"/>
      <c r="K403" s="38"/>
    </row>
    <row r="404" spans="1:11" x14ac:dyDescent="0.25">
      <c r="A404" s="13">
        <v>3</v>
      </c>
      <c r="B404" s="142" t="s">
        <v>242</v>
      </c>
      <c r="C404" s="142"/>
      <c r="D404" s="142"/>
      <c r="E404" s="142"/>
      <c r="F404" s="142"/>
      <c r="G404" s="14" t="s">
        <v>7</v>
      </c>
      <c r="H404" s="46"/>
      <c r="I404" s="34">
        <f>SUM(I405:I411)</f>
        <v>1000</v>
      </c>
      <c r="J404" s="34">
        <f>SUM(J405:J411)</f>
        <v>1000</v>
      </c>
      <c r="K404" s="34"/>
    </row>
    <row r="405" spans="1:11" x14ac:dyDescent="0.25">
      <c r="A405" s="5"/>
      <c r="B405" s="7">
        <v>3</v>
      </c>
      <c r="C405" s="30" t="s">
        <v>16</v>
      </c>
      <c r="D405" s="139"/>
      <c r="E405" s="139"/>
      <c r="F405" s="139"/>
      <c r="G405" s="139"/>
      <c r="H405" s="138"/>
      <c r="I405" s="39">
        <v>1000</v>
      </c>
      <c r="J405" s="39">
        <f>I405</f>
        <v>1000</v>
      </c>
      <c r="K405" s="39" t="s">
        <v>290</v>
      </c>
    </row>
    <row r="406" spans="1:11" x14ac:dyDescent="0.25">
      <c r="A406" s="5"/>
      <c r="B406" s="7">
        <v>4</v>
      </c>
      <c r="C406" t="s">
        <v>17</v>
      </c>
      <c r="D406" s="139"/>
      <c r="E406" s="139"/>
      <c r="F406" s="139"/>
      <c r="G406" s="139"/>
      <c r="H406" s="138"/>
      <c r="I406" s="38"/>
      <c r="J406" s="38"/>
      <c r="K406" s="38"/>
    </row>
    <row r="407" spans="1:11" x14ac:dyDescent="0.25">
      <c r="A407" s="5"/>
      <c r="B407" s="7">
        <v>6</v>
      </c>
      <c r="C407" t="s">
        <v>18</v>
      </c>
      <c r="D407" s="139"/>
      <c r="E407" s="139"/>
      <c r="F407" s="139"/>
      <c r="G407" s="139"/>
      <c r="H407" s="138"/>
      <c r="I407" s="38"/>
      <c r="J407" s="38"/>
      <c r="K407" s="38"/>
    </row>
    <row r="408" spans="1:11" x14ac:dyDescent="0.25">
      <c r="A408" s="5"/>
      <c r="B408" s="7">
        <v>6</v>
      </c>
      <c r="C408" t="s">
        <v>19</v>
      </c>
      <c r="D408" s="139"/>
      <c r="E408" s="139"/>
      <c r="F408" s="139"/>
      <c r="G408" s="139"/>
      <c r="H408" s="137"/>
      <c r="I408" s="38"/>
      <c r="J408" s="38"/>
      <c r="K408" s="38"/>
    </row>
    <row r="409" spans="1:11" x14ac:dyDescent="0.25">
      <c r="A409" s="5"/>
      <c r="B409" s="7">
        <v>2</v>
      </c>
      <c r="C409" t="s">
        <v>22</v>
      </c>
      <c r="D409" s="139"/>
      <c r="E409" s="139"/>
      <c r="F409" s="139"/>
      <c r="G409" s="139"/>
      <c r="H409" s="137"/>
      <c r="I409" s="38"/>
      <c r="J409" s="38"/>
      <c r="K409" s="38"/>
    </row>
    <row r="410" spans="1:11" x14ac:dyDescent="0.25">
      <c r="A410" s="5"/>
      <c r="B410" s="7">
        <v>5</v>
      </c>
      <c r="C410" t="s">
        <v>20</v>
      </c>
      <c r="D410" s="7"/>
      <c r="E410" s="7"/>
      <c r="F410" s="7"/>
      <c r="G410" s="7">
        <f>E410*F410</f>
        <v>0</v>
      </c>
      <c r="H410" s="137"/>
      <c r="I410" s="38">
        <f>G410</f>
        <v>0</v>
      </c>
      <c r="J410" s="38"/>
      <c r="K410" s="38"/>
    </row>
    <row r="411" spans="1:11" ht="15.75" thickBot="1" x14ac:dyDescent="0.3">
      <c r="A411" s="5"/>
      <c r="B411" s="12">
        <v>10</v>
      </c>
      <c r="C411" t="s">
        <v>21</v>
      </c>
      <c r="D411" s="7"/>
      <c r="E411" s="7"/>
      <c r="F411" s="7"/>
      <c r="G411" s="7">
        <f>E411*F411</f>
        <v>0</v>
      </c>
      <c r="H411" s="3"/>
      <c r="I411" s="38">
        <f>G411</f>
        <v>0</v>
      </c>
      <c r="J411" s="38"/>
      <c r="K411" s="38"/>
    </row>
    <row r="412" spans="1:11" ht="36.75" customHeight="1" x14ac:dyDescent="0.25">
      <c r="A412" s="13">
        <v>4</v>
      </c>
      <c r="B412" s="141" t="s">
        <v>267</v>
      </c>
      <c r="C412" s="141"/>
      <c r="D412" s="141"/>
      <c r="E412" s="141"/>
      <c r="F412" s="141"/>
      <c r="G412" s="14" t="s">
        <v>7</v>
      </c>
      <c r="H412" s="46"/>
      <c r="I412" s="34">
        <f>SUM(I413:I419)</f>
        <v>17000</v>
      </c>
      <c r="J412" s="34">
        <f>SUM(J413:J419)</f>
        <v>17000</v>
      </c>
      <c r="K412" s="34"/>
    </row>
    <row r="413" spans="1:11" x14ac:dyDescent="0.25">
      <c r="A413" s="5"/>
      <c r="B413" s="7">
        <v>3</v>
      </c>
      <c r="C413" s="60" t="s">
        <v>16</v>
      </c>
      <c r="D413" s="139"/>
      <c r="E413" s="139"/>
      <c r="F413" s="139"/>
      <c r="G413" s="139"/>
      <c r="H413" s="138"/>
      <c r="I413" s="61"/>
      <c r="J413" s="61"/>
      <c r="K413" s="61"/>
    </row>
    <row r="414" spans="1:11" x14ac:dyDescent="0.25">
      <c r="A414" s="5"/>
      <c r="B414" s="7">
        <v>4</v>
      </c>
      <c r="C414" s="30" t="s">
        <v>17</v>
      </c>
      <c r="D414" s="139"/>
      <c r="E414" s="139"/>
      <c r="F414" s="139"/>
      <c r="G414" s="139"/>
      <c r="H414" s="138"/>
      <c r="I414" s="39">
        <v>17000</v>
      </c>
      <c r="J414" s="39">
        <f>I414</f>
        <v>17000</v>
      </c>
      <c r="K414" s="39" t="s">
        <v>290</v>
      </c>
    </row>
    <row r="415" spans="1:11" x14ac:dyDescent="0.25">
      <c r="A415" s="5"/>
      <c r="B415" s="7">
        <v>6</v>
      </c>
      <c r="C415" t="s">
        <v>18</v>
      </c>
      <c r="D415" s="139"/>
      <c r="E415" s="139"/>
      <c r="F415" s="139"/>
      <c r="G415" s="139"/>
      <c r="H415" s="138"/>
      <c r="I415" s="38"/>
      <c r="J415" s="38"/>
      <c r="K415" s="38"/>
    </row>
    <row r="416" spans="1:11" x14ac:dyDescent="0.25">
      <c r="A416" s="5"/>
      <c r="B416" s="7">
        <v>6</v>
      </c>
      <c r="C416" t="s">
        <v>19</v>
      </c>
      <c r="D416" s="139"/>
      <c r="E416" s="139"/>
      <c r="F416" s="139"/>
      <c r="G416" s="139"/>
      <c r="H416" s="137"/>
      <c r="I416" s="38"/>
      <c r="J416" s="38"/>
      <c r="K416" s="38"/>
    </row>
    <row r="417" spans="1:11" x14ac:dyDescent="0.25">
      <c r="A417" s="5"/>
      <c r="B417" s="7">
        <v>2</v>
      </c>
      <c r="C417" t="s">
        <v>22</v>
      </c>
      <c r="D417" s="139"/>
      <c r="E417" s="139"/>
      <c r="F417" s="139"/>
      <c r="G417" s="139"/>
      <c r="H417" s="137"/>
      <c r="I417" s="38"/>
      <c r="J417" s="38"/>
      <c r="K417" s="38"/>
    </row>
    <row r="418" spans="1:11" x14ac:dyDescent="0.25">
      <c r="A418" s="5"/>
      <c r="B418" s="7">
        <v>5</v>
      </c>
      <c r="C418" t="s">
        <v>20</v>
      </c>
      <c r="D418" s="7"/>
      <c r="E418" s="7"/>
      <c r="F418" s="7"/>
      <c r="G418" s="7">
        <f>E418*F418</f>
        <v>0</v>
      </c>
      <c r="H418" s="137"/>
      <c r="I418" s="38">
        <f>G418</f>
        <v>0</v>
      </c>
      <c r="J418" s="38"/>
      <c r="K418" s="38"/>
    </row>
    <row r="419" spans="1:11" ht="15.75" thickBot="1" x14ac:dyDescent="0.3">
      <c r="A419" s="5"/>
      <c r="B419" s="12">
        <v>10</v>
      </c>
      <c r="C419" t="s">
        <v>21</v>
      </c>
      <c r="D419" s="7"/>
      <c r="E419" s="7"/>
      <c r="F419" s="7"/>
      <c r="G419" s="7">
        <f>E419*F419</f>
        <v>0</v>
      </c>
      <c r="H419" s="3"/>
      <c r="I419" s="38">
        <f>G419</f>
        <v>0</v>
      </c>
      <c r="J419" s="38"/>
      <c r="K419" s="38"/>
    </row>
    <row r="420" spans="1:11" ht="29.25" customHeight="1" x14ac:dyDescent="0.25">
      <c r="A420" s="13">
        <v>5</v>
      </c>
      <c r="B420" s="141" t="s">
        <v>267</v>
      </c>
      <c r="C420" s="141"/>
      <c r="D420" s="141"/>
      <c r="E420" s="141"/>
      <c r="F420" s="141"/>
      <c r="G420" s="14" t="s">
        <v>7</v>
      </c>
      <c r="H420" s="46"/>
      <c r="I420" s="34">
        <f>SUM(I421:I427)</f>
        <v>57500</v>
      </c>
      <c r="J420" s="34">
        <f>SUM(J421:J427)</f>
        <v>57500</v>
      </c>
      <c r="K420" s="34"/>
    </row>
    <row r="421" spans="1:11" x14ac:dyDescent="0.25">
      <c r="A421" s="5"/>
      <c r="B421" s="7">
        <v>3</v>
      </c>
      <c r="C421" s="60" t="s">
        <v>16</v>
      </c>
      <c r="D421" s="139"/>
      <c r="E421" s="139"/>
      <c r="F421" s="139"/>
      <c r="G421" s="139"/>
      <c r="H421" s="138"/>
      <c r="I421" s="61"/>
      <c r="J421" s="61"/>
      <c r="K421" s="61"/>
    </row>
    <row r="422" spans="1:11" x14ac:dyDescent="0.25">
      <c r="A422" s="5"/>
      <c r="B422" s="7">
        <v>4</v>
      </c>
      <c r="C422" s="30" t="s">
        <v>17</v>
      </c>
      <c r="D422" s="139"/>
      <c r="E422" s="139"/>
      <c r="F422" s="139"/>
      <c r="G422" s="139"/>
      <c r="H422" s="138"/>
      <c r="I422" s="39">
        <v>57500</v>
      </c>
      <c r="J422" s="39">
        <f>I422</f>
        <v>57500</v>
      </c>
      <c r="K422" s="39" t="s">
        <v>290</v>
      </c>
    </row>
    <row r="423" spans="1:11" x14ac:dyDescent="0.25">
      <c r="A423" s="5"/>
      <c r="B423" s="7">
        <v>6</v>
      </c>
      <c r="C423" t="s">
        <v>18</v>
      </c>
      <c r="D423" s="139"/>
      <c r="E423" s="139"/>
      <c r="F423" s="139"/>
      <c r="G423" s="139"/>
      <c r="H423" s="138"/>
      <c r="I423" s="38"/>
      <c r="J423" s="38"/>
      <c r="K423" s="38"/>
    </row>
    <row r="424" spans="1:11" x14ac:dyDescent="0.25">
      <c r="A424" s="5"/>
      <c r="B424" s="7">
        <v>6</v>
      </c>
      <c r="C424" t="s">
        <v>19</v>
      </c>
      <c r="D424" s="139"/>
      <c r="E424" s="139"/>
      <c r="F424" s="139"/>
      <c r="G424" s="139"/>
      <c r="H424" s="137"/>
      <c r="I424" s="38"/>
      <c r="J424" s="38"/>
      <c r="K424" s="38"/>
    </row>
    <row r="425" spans="1:11" x14ac:dyDescent="0.25">
      <c r="A425" s="5"/>
      <c r="B425" s="7">
        <v>2</v>
      </c>
      <c r="C425" t="s">
        <v>22</v>
      </c>
      <c r="D425" s="139"/>
      <c r="E425" s="139"/>
      <c r="F425" s="139"/>
      <c r="G425" s="139"/>
      <c r="H425" s="137"/>
      <c r="I425" s="38"/>
      <c r="J425" s="38"/>
      <c r="K425" s="38"/>
    </row>
    <row r="426" spans="1:11" x14ac:dyDescent="0.25">
      <c r="A426" s="5"/>
      <c r="B426" s="7">
        <v>5</v>
      </c>
      <c r="C426" t="s">
        <v>20</v>
      </c>
      <c r="D426" s="7"/>
      <c r="E426" s="7"/>
      <c r="F426" s="7"/>
      <c r="G426" s="7">
        <f>E426*F426</f>
        <v>0</v>
      </c>
      <c r="H426" s="137"/>
      <c r="I426" s="38">
        <f>G426</f>
        <v>0</v>
      </c>
      <c r="J426" s="38"/>
      <c r="K426" s="38"/>
    </row>
    <row r="427" spans="1:11" ht="15.75" thickBot="1" x14ac:dyDescent="0.3">
      <c r="A427" s="5"/>
      <c r="B427" s="12">
        <v>10</v>
      </c>
      <c r="C427" t="s">
        <v>21</v>
      </c>
      <c r="D427" s="7"/>
      <c r="E427" s="7"/>
      <c r="F427" s="7"/>
      <c r="G427" s="7">
        <f>E427*F427</f>
        <v>0</v>
      </c>
      <c r="H427" s="3"/>
      <c r="I427" s="38">
        <f>G427</f>
        <v>0</v>
      </c>
      <c r="J427" s="38"/>
      <c r="K427" s="38"/>
    </row>
    <row r="428" spans="1:11" x14ac:dyDescent="0.25">
      <c r="A428" s="13">
        <v>11</v>
      </c>
      <c r="B428" s="142" t="s">
        <v>268</v>
      </c>
      <c r="C428" s="142"/>
      <c r="D428" s="142"/>
      <c r="E428" s="142"/>
      <c r="F428" s="142"/>
      <c r="G428" s="14" t="s">
        <v>7</v>
      </c>
      <c r="H428" s="46"/>
      <c r="I428" s="34">
        <f>SUM(I429:I435)</f>
        <v>61000</v>
      </c>
      <c r="J428" s="34">
        <f>SUM(J429:J435)</f>
        <v>61000</v>
      </c>
      <c r="K428" s="15"/>
    </row>
    <row r="429" spans="1:11" x14ac:dyDescent="0.25">
      <c r="A429" s="5"/>
      <c r="B429" s="7">
        <v>3</v>
      </c>
      <c r="C429" t="s">
        <v>16</v>
      </c>
      <c r="D429" s="139"/>
      <c r="E429" s="139"/>
      <c r="F429" s="139"/>
      <c r="G429" s="139"/>
      <c r="H429" s="138"/>
      <c r="I429" s="71"/>
      <c r="J429" s="71"/>
      <c r="K429" s="6"/>
    </row>
    <row r="430" spans="1:11" x14ac:dyDescent="0.25">
      <c r="A430" s="5"/>
      <c r="B430" s="7">
        <v>4</v>
      </c>
      <c r="C430" t="s">
        <v>17</v>
      </c>
      <c r="D430" s="139"/>
      <c r="E430" s="139"/>
      <c r="F430" s="139"/>
      <c r="G430" s="139"/>
      <c r="H430" s="138"/>
      <c r="I430" s="38"/>
      <c r="J430" s="38"/>
      <c r="K430" s="1"/>
    </row>
    <row r="431" spans="1:11" x14ac:dyDescent="0.25">
      <c r="A431" s="5"/>
      <c r="B431" s="7">
        <v>6</v>
      </c>
      <c r="C431" t="s">
        <v>18</v>
      </c>
      <c r="D431" s="139"/>
      <c r="E431" s="139"/>
      <c r="F431" s="139"/>
      <c r="G431" s="139"/>
      <c r="H431" s="138"/>
      <c r="I431" s="38"/>
      <c r="J431" s="38"/>
      <c r="K431" s="1"/>
    </row>
    <row r="432" spans="1:11" x14ac:dyDescent="0.25">
      <c r="A432" s="5"/>
      <c r="B432" s="7">
        <v>6</v>
      </c>
      <c r="C432" t="s">
        <v>19</v>
      </c>
      <c r="D432" s="139"/>
      <c r="E432" s="139"/>
      <c r="F432" s="139"/>
      <c r="G432" s="139"/>
      <c r="H432" s="137"/>
      <c r="I432" s="38"/>
      <c r="J432" s="38"/>
      <c r="K432" s="1"/>
    </row>
    <row r="433" spans="1:11" x14ac:dyDescent="0.25">
      <c r="A433" s="5"/>
      <c r="B433" s="7">
        <v>2</v>
      </c>
      <c r="C433" t="s">
        <v>22</v>
      </c>
      <c r="D433" s="139"/>
      <c r="E433" s="139"/>
      <c r="F433" s="139"/>
      <c r="G433" s="139"/>
      <c r="H433" s="137"/>
      <c r="I433" s="38"/>
      <c r="J433" s="38"/>
      <c r="K433" s="1"/>
    </row>
    <row r="434" spans="1:11" x14ac:dyDescent="0.25">
      <c r="A434" s="5"/>
      <c r="B434" s="7">
        <v>5</v>
      </c>
      <c r="C434" s="30" t="s">
        <v>20</v>
      </c>
      <c r="D434" s="31" t="s">
        <v>203</v>
      </c>
      <c r="E434" s="31">
        <v>1</v>
      </c>
      <c r="F434" s="31">
        <v>61000</v>
      </c>
      <c r="G434" s="31">
        <f>E434*F434</f>
        <v>61000</v>
      </c>
      <c r="H434" s="137"/>
      <c r="I434" s="62">
        <f>G434</f>
        <v>61000</v>
      </c>
      <c r="J434" s="62">
        <f>I434</f>
        <v>61000</v>
      </c>
      <c r="K434" s="58" t="s">
        <v>291</v>
      </c>
    </row>
    <row r="435" spans="1:11" ht="15.75" thickBot="1" x14ac:dyDescent="0.3">
      <c r="A435" s="5"/>
      <c r="B435" s="12">
        <v>10</v>
      </c>
      <c r="C435" t="s">
        <v>21</v>
      </c>
      <c r="D435" s="7"/>
      <c r="E435" s="7"/>
      <c r="F435" s="7"/>
      <c r="G435" s="7">
        <f>E435*F435</f>
        <v>0</v>
      </c>
      <c r="H435" s="3"/>
      <c r="I435" s="71">
        <f>G435</f>
        <v>0</v>
      </c>
      <c r="J435" s="38"/>
      <c r="K435" s="1"/>
    </row>
    <row r="436" spans="1:11" x14ac:dyDescent="0.25">
      <c r="A436" s="130">
        <v>25</v>
      </c>
      <c r="B436" s="141" t="s">
        <v>313</v>
      </c>
      <c r="C436" s="141"/>
      <c r="D436" s="141"/>
      <c r="E436" s="141"/>
      <c r="F436" s="141"/>
      <c r="G436" s="31" t="s">
        <v>7</v>
      </c>
      <c r="H436" s="58">
        <f>SUM(H437:H443)</f>
        <v>0</v>
      </c>
      <c r="I436" s="136">
        <f>SUM(I437:I443)</f>
        <v>2500</v>
      </c>
      <c r="J436" s="136">
        <f>SUM(J437:J443)</f>
        <v>2500</v>
      </c>
      <c r="K436" s="136"/>
    </row>
    <row r="437" spans="1:11" x14ac:dyDescent="0.25">
      <c r="A437" s="5"/>
      <c r="B437" s="7">
        <v>3</v>
      </c>
      <c r="C437" t="s">
        <v>16</v>
      </c>
      <c r="D437" s="139"/>
      <c r="E437" s="139"/>
      <c r="F437" s="139"/>
      <c r="G437" s="139"/>
      <c r="H437" s="138"/>
      <c r="I437" s="38"/>
      <c r="J437" s="38"/>
      <c r="K437" s="38"/>
    </row>
    <row r="438" spans="1:11" x14ac:dyDescent="0.25">
      <c r="A438" s="5"/>
      <c r="B438" s="7">
        <v>4</v>
      </c>
      <c r="C438" s="30" t="s">
        <v>310</v>
      </c>
      <c r="D438" s="139"/>
      <c r="E438" s="139"/>
      <c r="F438" s="139"/>
      <c r="G438" s="139"/>
      <c r="H438" s="138"/>
      <c r="I438" s="39">
        <v>2500</v>
      </c>
      <c r="J438" s="39">
        <f>I438</f>
        <v>2500</v>
      </c>
      <c r="K438" s="39" t="s">
        <v>309</v>
      </c>
    </row>
    <row r="439" spans="1:11" x14ac:dyDescent="0.25">
      <c r="A439" s="5"/>
      <c r="B439" s="7">
        <v>6</v>
      </c>
      <c r="C439" t="s">
        <v>18</v>
      </c>
      <c r="D439" s="139"/>
      <c r="E439" s="139"/>
      <c r="F439" s="139"/>
      <c r="G439" s="139"/>
      <c r="H439" s="138"/>
      <c r="I439" s="38"/>
      <c r="J439" s="38"/>
      <c r="K439" s="38"/>
    </row>
    <row r="440" spans="1:11" x14ac:dyDescent="0.25">
      <c r="A440" s="5"/>
      <c r="B440" s="7">
        <v>6</v>
      </c>
      <c r="C440" t="s">
        <v>19</v>
      </c>
      <c r="D440" s="139"/>
      <c r="E440" s="139"/>
      <c r="F440" s="139"/>
      <c r="G440" s="139"/>
      <c r="H440" s="137"/>
      <c r="I440" s="38"/>
      <c r="J440" s="38"/>
      <c r="K440" s="38"/>
    </row>
    <row r="441" spans="1:11" x14ac:dyDescent="0.25">
      <c r="A441" s="5"/>
      <c r="B441" s="7">
        <v>2</v>
      </c>
      <c r="C441" t="s">
        <v>22</v>
      </c>
      <c r="D441" s="139"/>
      <c r="E441" s="139"/>
      <c r="F441" s="139"/>
      <c r="G441" s="139"/>
      <c r="H441" s="137"/>
      <c r="I441" s="38"/>
      <c r="J441" s="38"/>
      <c r="K441" s="38"/>
    </row>
    <row r="442" spans="1:11" x14ac:dyDescent="0.25">
      <c r="A442" s="5"/>
      <c r="B442" s="7">
        <v>5</v>
      </c>
      <c r="C442" t="s">
        <v>20</v>
      </c>
      <c r="D442" s="7"/>
      <c r="E442" s="7"/>
      <c r="F442" s="7"/>
      <c r="G442" s="7">
        <f>E442*F442</f>
        <v>0</v>
      </c>
      <c r="H442" s="137"/>
      <c r="I442" s="38">
        <f>G442</f>
        <v>0</v>
      </c>
      <c r="J442" s="38"/>
      <c r="K442" s="38"/>
    </row>
    <row r="443" spans="1:11" x14ac:dyDescent="0.25">
      <c r="A443" s="5"/>
      <c r="B443" s="12">
        <v>10</v>
      </c>
      <c r="C443" t="s">
        <v>21</v>
      </c>
      <c r="D443" s="7"/>
      <c r="E443" s="7"/>
      <c r="F443" s="7"/>
      <c r="G443" s="7">
        <f>E443*F443</f>
        <v>0</v>
      </c>
      <c r="H443" s="3"/>
      <c r="I443" s="38">
        <f>G443</f>
        <v>0</v>
      </c>
      <c r="J443" s="38"/>
      <c r="K443" s="38"/>
    </row>
    <row r="444" spans="1:11" s="112" customFormat="1" ht="15.75" x14ac:dyDescent="0.25">
      <c r="A444" s="110"/>
      <c r="B444" s="110"/>
      <c r="C444" s="156" t="s">
        <v>54</v>
      </c>
      <c r="D444" s="157"/>
      <c r="E444" s="157"/>
      <c r="F444" s="157"/>
      <c r="G444" s="158"/>
      <c r="H444" s="110">
        <f>SUM(H445:H451)</f>
        <v>6100000</v>
      </c>
      <c r="I444" s="116">
        <f>SUM(I445:I451)</f>
        <v>410000</v>
      </c>
      <c r="J444" s="116">
        <f>SUM(J445:J451)</f>
        <v>410000</v>
      </c>
      <c r="K444" s="111"/>
    </row>
    <row r="445" spans="1:11" s="112" customFormat="1" ht="15.75" x14ac:dyDescent="0.25">
      <c r="A445" s="169"/>
      <c r="B445" s="170"/>
      <c r="C445" s="187" t="s">
        <v>98</v>
      </c>
      <c r="D445" s="188"/>
      <c r="E445" s="188"/>
      <c r="F445" s="188"/>
      <c r="G445" s="189"/>
      <c r="H445" s="233">
        <f>H397+H340</f>
        <v>6100000</v>
      </c>
      <c r="I445" s="113">
        <f>I397+I405+I413+I421+I429+I437</f>
        <v>272000</v>
      </c>
      <c r="J445" s="113">
        <f>J397+J405+J413+J421+J429+J437</f>
        <v>272000</v>
      </c>
      <c r="K445" s="115"/>
    </row>
    <row r="446" spans="1:11" s="112" customFormat="1" ht="15.75" x14ac:dyDescent="0.25">
      <c r="A446" s="171"/>
      <c r="B446" s="172"/>
      <c r="C446" s="175" t="s">
        <v>43</v>
      </c>
      <c r="D446" s="176"/>
      <c r="E446" s="176"/>
      <c r="F446" s="176"/>
      <c r="G446" s="177"/>
      <c r="H446" s="234"/>
      <c r="I446" s="113">
        <f t="shared" ref="I446:J451" si="8">I398+I406+I414+I422+I430+I438</f>
        <v>77000</v>
      </c>
      <c r="J446" s="113">
        <f t="shared" si="8"/>
        <v>77000</v>
      </c>
      <c r="K446" s="115"/>
    </row>
    <row r="447" spans="1:11" s="112" customFormat="1" ht="15.75" x14ac:dyDescent="0.25">
      <c r="A447" s="171"/>
      <c r="B447" s="172"/>
      <c r="C447" s="175" t="s">
        <v>88</v>
      </c>
      <c r="D447" s="176"/>
      <c r="E447" s="176"/>
      <c r="F447" s="176"/>
      <c r="G447" s="177"/>
      <c r="H447" s="234"/>
      <c r="I447" s="113">
        <f t="shared" si="8"/>
        <v>0</v>
      </c>
      <c r="J447" s="113">
        <f t="shared" si="8"/>
        <v>0</v>
      </c>
      <c r="K447" s="115"/>
    </row>
    <row r="448" spans="1:11" s="112" customFormat="1" ht="15.75" x14ac:dyDescent="0.25">
      <c r="A448" s="171"/>
      <c r="B448" s="172"/>
      <c r="C448" s="175" t="s">
        <v>44</v>
      </c>
      <c r="D448" s="176"/>
      <c r="E448" s="176"/>
      <c r="F448" s="176"/>
      <c r="G448" s="177"/>
      <c r="H448" s="234"/>
      <c r="I448" s="113">
        <f t="shared" si="8"/>
        <v>0</v>
      </c>
      <c r="J448" s="113">
        <f t="shared" si="8"/>
        <v>0</v>
      </c>
      <c r="K448" s="115"/>
    </row>
    <row r="449" spans="1:11" s="112" customFormat="1" ht="15.75" x14ac:dyDescent="0.25">
      <c r="A449" s="171"/>
      <c r="B449" s="172"/>
      <c r="C449" s="175" t="s">
        <v>45</v>
      </c>
      <c r="D449" s="176"/>
      <c r="E449" s="176"/>
      <c r="F449" s="176"/>
      <c r="G449" s="177"/>
      <c r="H449" s="234"/>
      <c r="I449" s="113">
        <f t="shared" si="8"/>
        <v>0</v>
      </c>
      <c r="J449" s="113">
        <f t="shared" si="8"/>
        <v>0</v>
      </c>
      <c r="K449" s="115"/>
    </row>
    <row r="450" spans="1:11" s="112" customFormat="1" ht="15.75" x14ac:dyDescent="0.25">
      <c r="A450" s="171"/>
      <c r="B450" s="172"/>
      <c r="C450" s="166" t="s">
        <v>46</v>
      </c>
      <c r="D450" s="167"/>
      <c r="E450" s="167"/>
      <c r="F450" s="167"/>
      <c r="G450" s="168"/>
      <c r="H450" s="234"/>
      <c r="I450" s="113">
        <f t="shared" si="8"/>
        <v>61000</v>
      </c>
      <c r="J450" s="113">
        <f t="shared" si="8"/>
        <v>61000</v>
      </c>
      <c r="K450" s="115"/>
    </row>
    <row r="451" spans="1:11" s="112" customFormat="1" ht="16.5" thickBot="1" x14ac:dyDescent="0.3">
      <c r="A451" s="173"/>
      <c r="B451" s="174"/>
      <c r="C451" s="166" t="s">
        <v>84</v>
      </c>
      <c r="D451" s="167"/>
      <c r="E451" s="167"/>
      <c r="F451" s="167"/>
      <c r="G451" s="168"/>
      <c r="H451" s="234"/>
      <c r="I451" s="113">
        <f t="shared" si="8"/>
        <v>0</v>
      </c>
      <c r="J451" s="113">
        <f t="shared" si="8"/>
        <v>0</v>
      </c>
      <c r="K451" s="115"/>
    </row>
    <row r="452" spans="1:11" ht="15.75" customHeight="1" thickBot="1" x14ac:dyDescent="0.3">
      <c r="A452" s="219" t="s">
        <v>9</v>
      </c>
      <c r="B452" s="220"/>
      <c r="C452" s="220"/>
      <c r="D452" s="220"/>
      <c r="E452" s="220"/>
      <c r="F452" s="220"/>
      <c r="G452" s="220"/>
      <c r="H452" s="10"/>
      <c r="I452" s="50"/>
      <c r="J452" s="50"/>
      <c r="K452" s="50"/>
    </row>
    <row r="453" spans="1:11" ht="12" customHeight="1" x14ac:dyDescent="0.25">
      <c r="A453" s="13">
        <v>1</v>
      </c>
      <c r="B453" s="142" t="s">
        <v>124</v>
      </c>
      <c r="C453" s="142"/>
      <c r="D453" s="142"/>
      <c r="E453" s="142"/>
      <c r="F453" s="142"/>
      <c r="G453" s="14" t="s">
        <v>7</v>
      </c>
      <c r="H453" s="34">
        <f>SUM(H454:H460)</f>
        <v>1170000</v>
      </c>
      <c r="I453" s="34">
        <f>SUM(I454:I460)</f>
        <v>1170000</v>
      </c>
      <c r="J453" s="34">
        <f>SUM(J454:J460)</f>
        <v>1170000</v>
      </c>
      <c r="K453" s="34"/>
    </row>
    <row r="454" spans="1:11" ht="12" customHeight="1" x14ac:dyDescent="0.25">
      <c r="A454" s="5"/>
      <c r="B454" s="7">
        <v>3</v>
      </c>
      <c r="C454" t="s">
        <v>16</v>
      </c>
      <c r="D454" s="139"/>
      <c r="E454" s="139"/>
      <c r="F454" s="139"/>
      <c r="G454" s="139"/>
      <c r="H454" s="137">
        <v>1170000</v>
      </c>
      <c r="I454" s="38"/>
      <c r="J454" s="38"/>
      <c r="K454" s="38"/>
    </row>
    <row r="455" spans="1:11" ht="12" customHeight="1" x14ac:dyDescent="0.25">
      <c r="A455" s="5"/>
      <c r="B455" s="7">
        <v>4</v>
      </c>
      <c r="C455" t="s">
        <v>17</v>
      </c>
      <c r="D455" s="139"/>
      <c r="E455" s="139"/>
      <c r="F455" s="139"/>
      <c r="G455" s="139"/>
      <c r="H455" s="137"/>
      <c r="I455" s="38"/>
      <c r="J455" s="38"/>
      <c r="K455" s="38"/>
    </row>
    <row r="456" spans="1:11" ht="12" customHeight="1" x14ac:dyDescent="0.25">
      <c r="A456" s="5"/>
      <c r="B456" s="7">
        <v>6</v>
      </c>
      <c r="C456" t="s">
        <v>18</v>
      </c>
      <c r="D456" s="139"/>
      <c r="E456" s="139"/>
      <c r="F456" s="139"/>
      <c r="G456" s="139"/>
      <c r="H456" s="137"/>
      <c r="I456" s="38"/>
      <c r="J456" s="38"/>
      <c r="K456" s="38"/>
    </row>
    <row r="457" spans="1:11" ht="12" customHeight="1" x14ac:dyDescent="0.25">
      <c r="A457" s="5"/>
      <c r="B457" s="7">
        <v>6</v>
      </c>
      <c r="C457" t="s">
        <v>19</v>
      </c>
      <c r="D457" s="139"/>
      <c r="E457" s="139"/>
      <c r="F457" s="139"/>
      <c r="G457" s="139"/>
      <c r="H457" s="137"/>
      <c r="I457" s="38"/>
      <c r="J457" s="38"/>
      <c r="K457" s="38"/>
    </row>
    <row r="458" spans="1:11" ht="12" customHeight="1" x14ac:dyDescent="0.25">
      <c r="A458" s="5"/>
      <c r="B458" s="7">
        <v>2</v>
      </c>
      <c r="C458" t="s">
        <v>22</v>
      </c>
      <c r="D458" s="139"/>
      <c r="E458" s="139"/>
      <c r="F458" s="139"/>
      <c r="G458" s="139"/>
      <c r="H458" s="137"/>
      <c r="I458" s="38"/>
      <c r="J458" s="38"/>
      <c r="K458" s="38"/>
    </row>
    <row r="459" spans="1:11" ht="12" customHeight="1" x14ac:dyDescent="0.25">
      <c r="A459" s="5"/>
      <c r="B459" s="7">
        <v>5</v>
      </c>
      <c r="C459" s="30" t="s">
        <v>20</v>
      </c>
      <c r="D459" s="31" t="s">
        <v>125</v>
      </c>
      <c r="E459" s="31">
        <v>1</v>
      </c>
      <c r="F459" s="31">
        <v>1170000</v>
      </c>
      <c r="G459" s="31">
        <f>E459*F459</f>
        <v>1170000</v>
      </c>
      <c r="H459" s="137"/>
      <c r="I459" s="39">
        <f>G459</f>
        <v>1170000</v>
      </c>
      <c r="J459" s="39">
        <v>1170000</v>
      </c>
      <c r="K459" s="39" t="s">
        <v>126</v>
      </c>
    </row>
    <row r="460" spans="1:11" ht="12" customHeight="1" thickBot="1" x14ac:dyDescent="0.3">
      <c r="A460" s="5"/>
      <c r="B460" s="12">
        <v>10</v>
      </c>
      <c r="C460" t="s">
        <v>21</v>
      </c>
      <c r="D460" s="7"/>
      <c r="E460" s="7"/>
      <c r="F460" s="7"/>
      <c r="G460" s="7">
        <f>E460*F460</f>
        <v>0</v>
      </c>
      <c r="H460" s="137"/>
      <c r="I460" s="38">
        <f>G460</f>
        <v>0</v>
      </c>
      <c r="J460" s="38"/>
      <c r="K460" s="38"/>
    </row>
    <row r="461" spans="1:11" ht="19.5" customHeight="1" x14ac:dyDescent="0.25">
      <c r="A461" s="135">
        <v>2</v>
      </c>
      <c r="B461" s="253" t="s">
        <v>289</v>
      </c>
      <c r="C461" s="253"/>
      <c r="D461" s="253"/>
      <c r="E461" s="253"/>
      <c r="F461" s="253"/>
      <c r="G461" s="14" t="s">
        <v>7</v>
      </c>
      <c r="H461" s="46">
        <f>H462</f>
        <v>19442400</v>
      </c>
      <c r="I461" s="34">
        <f>SUM(I462:I468)</f>
        <v>458000</v>
      </c>
      <c r="J461" s="34">
        <f>SUM(J462:J468)</f>
        <v>458000</v>
      </c>
      <c r="K461" s="34"/>
    </row>
    <row r="462" spans="1:11" ht="12" customHeight="1" x14ac:dyDescent="0.25">
      <c r="A462" s="5"/>
      <c r="B462" s="7">
        <v>3</v>
      </c>
      <c r="C462" t="s">
        <v>16</v>
      </c>
      <c r="D462" s="139"/>
      <c r="E462" s="139"/>
      <c r="F462" s="139"/>
      <c r="G462" s="139"/>
      <c r="H462" s="138">
        <v>19442400</v>
      </c>
      <c r="I462" s="38">
        <v>0</v>
      </c>
      <c r="J462" s="38"/>
      <c r="K462" s="38"/>
    </row>
    <row r="463" spans="1:11" ht="12" customHeight="1" x14ac:dyDescent="0.25">
      <c r="A463" s="5"/>
      <c r="B463" s="7">
        <v>4</v>
      </c>
      <c r="C463" s="30" t="s">
        <v>17</v>
      </c>
      <c r="D463" s="139"/>
      <c r="E463" s="139"/>
      <c r="F463" s="139"/>
      <c r="G463" s="139"/>
      <c r="H463" s="138"/>
      <c r="I463" s="125">
        <v>455000</v>
      </c>
      <c r="J463" s="125">
        <f>I463</f>
        <v>455000</v>
      </c>
      <c r="K463" s="39" t="s">
        <v>126</v>
      </c>
    </row>
    <row r="464" spans="1:11" ht="12" customHeight="1" x14ac:dyDescent="0.25">
      <c r="A464" s="5"/>
      <c r="B464" s="7">
        <v>6</v>
      </c>
      <c r="C464" s="30" t="s">
        <v>18</v>
      </c>
      <c r="D464" s="139"/>
      <c r="E464" s="139"/>
      <c r="F464" s="139"/>
      <c r="G464" s="139"/>
      <c r="H464" s="138"/>
      <c r="I464" s="39">
        <v>1000</v>
      </c>
      <c r="J464" s="38">
        <f t="shared" ref="J464:J466" si="9">I464</f>
        <v>1000</v>
      </c>
      <c r="K464" s="38"/>
    </row>
    <row r="465" spans="1:11" ht="12" customHeight="1" x14ac:dyDescent="0.25">
      <c r="A465" s="5"/>
      <c r="B465" s="7">
        <v>6</v>
      </c>
      <c r="C465" s="30" t="s">
        <v>19</v>
      </c>
      <c r="D465" s="139"/>
      <c r="E465" s="139"/>
      <c r="F465" s="139"/>
      <c r="G465" s="139"/>
      <c r="H465" s="137">
        <v>14371000</v>
      </c>
      <c r="I465" s="39">
        <v>1000</v>
      </c>
      <c r="J465" s="38">
        <f t="shared" si="9"/>
        <v>1000</v>
      </c>
      <c r="K465" s="38"/>
    </row>
    <row r="466" spans="1:11" ht="12" customHeight="1" x14ac:dyDescent="0.25">
      <c r="A466" s="5"/>
      <c r="B466" s="7">
        <v>2</v>
      </c>
      <c r="C466" s="30" t="s">
        <v>22</v>
      </c>
      <c r="D466" s="139"/>
      <c r="E466" s="139"/>
      <c r="F466" s="139"/>
      <c r="G466" s="139"/>
      <c r="H466" s="137"/>
      <c r="I466" s="39">
        <v>1000</v>
      </c>
      <c r="J466" s="38">
        <f t="shared" si="9"/>
        <v>1000</v>
      </c>
      <c r="K466" s="38"/>
    </row>
    <row r="467" spans="1:11" ht="12" customHeight="1" x14ac:dyDescent="0.25">
      <c r="A467" s="5"/>
      <c r="B467" s="7">
        <v>5</v>
      </c>
      <c r="C467" t="s">
        <v>20</v>
      </c>
      <c r="D467" s="7"/>
      <c r="E467" s="7"/>
      <c r="F467" s="7"/>
      <c r="G467" s="7">
        <f>E467*F467</f>
        <v>0</v>
      </c>
      <c r="H467" s="137"/>
      <c r="I467" s="38">
        <f>G467</f>
        <v>0</v>
      </c>
      <c r="J467" s="38"/>
      <c r="K467" s="38"/>
    </row>
    <row r="468" spans="1:11" ht="12" customHeight="1" thickBot="1" x14ac:dyDescent="0.3">
      <c r="A468" s="5"/>
      <c r="B468" s="12">
        <v>10</v>
      </c>
      <c r="C468" t="s">
        <v>21</v>
      </c>
      <c r="D468" s="7"/>
      <c r="E468" s="7"/>
      <c r="F468" s="7"/>
      <c r="G468" s="7">
        <f>E468*F468</f>
        <v>0</v>
      </c>
      <c r="H468" s="47"/>
      <c r="I468" s="38">
        <f>G468</f>
        <v>0</v>
      </c>
      <c r="J468" s="38"/>
      <c r="K468" s="1"/>
    </row>
    <row r="469" spans="1:11" ht="12" customHeight="1" x14ac:dyDescent="0.25">
      <c r="A469" s="13">
        <v>3</v>
      </c>
      <c r="B469" s="142" t="s">
        <v>150</v>
      </c>
      <c r="C469" s="142"/>
      <c r="D469" s="142"/>
      <c r="E469" s="142"/>
      <c r="F469" s="142"/>
      <c r="G469" s="14" t="s">
        <v>7</v>
      </c>
      <c r="H469" s="46">
        <f>H470</f>
        <v>38915000</v>
      </c>
      <c r="I469" s="34">
        <f>SUM(I470:I476)</f>
        <v>823000</v>
      </c>
      <c r="J469" s="34">
        <f>SUM(J470:J476)</f>
        <v>823000</v>
      </c>
      <c r="K469" s="15"/>
    </row>
    <row r="470" spans="1:11" ht="12" customHeight="1" x14ac:dyDescent="0.25">
      <c r="A470" s="5"/>
      <c r="B470" s="7">
        <v>3</v>
      </c>
      <c r="C470" t="s">
        <v>16</v>
      </c>
      <c r="D470" s="139"/>
      <c r="E470" s="139"/>
      <c r="F470" s="139"/>
      <c r="G470" s="139"/>
      <c r="H470" s="138">
        <v>38915000</v>
      </c>
      <c r="I470" s="38"/>
      <c r="J470" s="38"/>
      <c r="K470" s="1"/>
    </row>
    <row r="471" spans="1:11" ht="12" customHeight="1" x14ac:dyDescent="0.25">
      <c r="A471" s="5"/>
      <c r="B471" s="7">
        <v>4</v>
      </c>
      <c r="C471" s="30" t="s">
        <v>17</v>
      </c>
      <c r="D471" s="139"/>
      <c r="E471" s="139"/>
      <c r="F471" s="139"/>
      <c r="G471" s="139"/>
      <c r="H471" s="138"/>
      <c r="I471" s="39">
        <v>820000</v>
      </c>
      <c r="J471" s="39">
        <f>I471</f>
        <v>820000</v>
      </c>
      <c r="K471" s="1" t="s">
        <v>193</v>
      </c>
    </row>
    <row r="472" spans="1:11" ht="12" customHeight="1" x14ac:dyDescent="0.25">
      <c r="A472" s="5"/>
      <c r="B472" s="7">
        <v>6</v>
      </c>
      <c r="C472" s="30" t="s">
        <v>18</v>
      </c>
      <c r="D472" s="139"/>
      <c r="E472" s="139"/>
      <c r="F472" s="139"/>
      <c r="G472" s="139"/>
      <c r="H472" s="138"/>
      <c r="I472" s="39">
        <v>1000</v>
      </c>
      <c r="J472" s="39">
        <f t="shared" ref="J472:J476" si="10">I472</f>
        <v>1000</v>
      </c>
      <c r="K472" s="1"/>
    </row>
    <row r="473" spans="1:11" ht="12" customHeight="1" x14ac:dyDescent="0.25">
      <c r="A473" s="5"/>
      <c r="B473" s="7">
        <v>6</v>
      </c>
      <c r="C473" s="30" t="s">
        <v>151</v>
      </c>
      <c r="D473" s="139"/>
      <c r="E473" s="139"/>
      <c r="F473" s="139"/>
      <c r="G473" s="139"/>
      <c r="H473" s="137">
        <v>32077000</v>
      </c>
      <c r="I473" s="39">
        <v>1000</v>
      </c>
      <c r="J473" s="39">
        <f t="shared" si="10"/>
        <v>1000</v>
      </c>
      <c r="K473" s="1"/>
    </row>
    <row r="474" spans="1:11" ht="12" customHeight="1" x14ac:dyDescent="0.25">
      <c r="A474" s="5"/>
      <c r="B474" s="7">
        <v>2</v>
      </c>
      <c r="C474" s="30" t="s">
        <v>22</v>
      </c>
      <c r="D474" s="139"/>
      <c r="E474" s="139"/>
      <c r="F474" s="139"/>
      <c r="G474" s="139"/>
      <c r="H474" s="137"/>
      <c r="I474" s="39">
        <v>1000</v>
      </c>
      <c r="J474" s="39">
        <f t="shared" si="10"/>
        <v>1000</v>
      </c>
      <c r="K474" s="1"/>
    </row>
    <row r="475" spans="1:11" ht="12" customHeight="1" x14ac:dyDescent="0.25">
      <c r="A475" s="5"/>
      <c r="B475" s="7">
        <v>5</v>
      </c>
      <c r="C475" t="s">
        <v>20</v>
      </c>
      <c r="D475" s="7"/>
      <c r="E475" s="7"/>
      <c r="F475" s="7"/>
      <c r="G475" s="7">
        <f>E475*F475</f>
        <v>0</v>
      </c>
      <c r="H475" s="137"/>
      <c r="I475" s="38">
        <f>G475</f>
        <v>0</v>
      </c>
      <c r="J475" s="38">
        <f t="shared" si="10"/>
        <v>0</v>
      </c>
      <c r="K475" s="1"/>
    </row>
    <row r="476" spans="1:11" ht="12" customHeight="1" thickBot="1" x14ac:dyDescent="0.3">
      <c r="A476" s="5"/>
      <c r="B476" s="12">
        <v>10</v>
      </c>
      <c r="C476" t="s">
        <v>21</v>
      </c>
      <c r="D476" s="7"/>
      <c r="E476" s="7"/>
      <c r="F476" s="7"/>
      <c r="G476" s="7">
        <f>E476*F476</f>
        <v>0</v>
      </c>
      <c r="H476" s="3"/>
      <c r="I476" s="38">
        <f>G476</f>
        <v>0</v>
      </c>
      <c r="J476" s="38">
        <f t="shared" si="10"/>
        <v>0</v>
      </c>
      <c r="K476" s="1"/>
    </row>
    <row r="477" spans="1:11" ht="12" customHeight="1" x14ac:dyDescent="0.25">
      <c r="A477" s="13">
        <v>4</v>
      </c>
      <c r="B477" s="142" t="s">
        <v>152</v>
      </c>
      <c r="C477" s="142"/>
      <c r="D477" s="142"/>
      <c r="E477" s="142"/>
      <c r="F477" s="142"/>
      <c r="G477" s="14" t="s">
        <v>7</v>
      </c>
      <c r="H477" s="46">
        <f>H478</f>
        <v>31034000</v>
      </c>
      <c r="I477" s="34">
        <f>SUM(I478:I484)</f>
        <v>3403120</v>
      </c>
      <c r="J477" s="34">
        <f>SUM(J478:J484)</f>
        <v>3403120</v>
      </c>
      <c r="K477" s="15"/>
    </row>
    <row r="478" spans="1:11" ht="12" customHeight="1" x14ac:dyDescent="0.25">
      <c r="A478" s="5"/>
      <c r="B478" s="7">
        <v>3</v>
      </c>
      <c r="C478" t="s">
        <v>16</v>
      </c>
      <c r="D478" s="139"/>
      <c r="E478" s="139"/>
      <c r="F478" s="139"/>
      <c r="G478" s="139"/>
      <c r="H478" s="138">
        <v>31034000</v>
      </c>
      <c r="I478" s="38"/>
      <c r="J478" s="38"/>
      <c r="K478" s="1"/>
    </row>
    <row r="479" spans="1:11" ht="12" customHeight="1" x14ac:dyDescent="0.25">
      <c r="A479" s="5"/>
      <c r="B479" s="7">
        <v>4</v>
      </c>
      <c r="C479" s="30" t="s">
        <v>17</v>
      </c>
      <c r="D479" s="139"/>
      <c r="E479" s="139"/>
      <c r="F479" s="139"/>
      <c r="G479" s="139"/>
      <c r="H479" s="138"/>
      <c r="I479" s="39">
        <v>604000</v>
      </c>
      <c r="J479" s="39">
        <f>I479</f>
        <v>604000</v>
      </c>
      <c r="K479" s="1" t="s">
        <v>193</v>
      </c>
    </row>
    <row r="480" spans="1:11" ht="12" customHeight="1" x14ac:dyDescent="0.25">
      <c r="A480" s="5"/>
      <c r="B480" s="7">
        <v>6</v>
      </c>
      <c r="C480" s="30" t="s">
        <v>18</v>
      </c>
      <c r="D480" s="139"/>
      <c r="E480" s="139"/>
      <c r="F480" s="139"/>
      <c r="G480" s="139"/>
      <c r="H480" s="138"/>
      <c r="I480" s="39">
        <v>24120</v>
      </c>
      <c r="J480" s="39">
        <f t="shared" ref="J480:J484" si="11">I480</f>
        <v>24120</v>
      </c>
      <c r="K480" s="1"/>
    </row>
    <row r="481" spans="1:11" ht="12" customHeight="1" x14ac:dyDescent="0.25">
      <c r="A481" s="5"/>
      <c r="B481" s="7">
        <v>6</v>
      </c>
      <c r="C481" s="30" t="s">
        <v>151</v>
      </c>
      <c r="D481" s="139"/>
      <c r="E481" s="139"/>
      <c r="F481" s="139"/>
      <c r="G481" s="139"/>
      <c r="H481" s="137">
        <v>25218000</v>
      </c>
      <c r="I481" s="39">
        <v>39000</v>
      </c>
      <c r="J481" s="39">
        <f t="shared" si="11"/>
        <v>39000</v>
      </c>
      <c r="K481" s="1"/>
    </row>
    <row r="482" spans="1:11" ht="12" customHeight="1" x14ac:dyDescent="0.25">
      <c r="A482" s="5"/>
      <c r="B482" s="7">
        <v>2</v>
      </c>
      <c r="C482" s="30" t="s">
        <v>22</v>
      </c>
      <c r="D482" s="139"/>
      <c r="E482" s="139"/>
      <c r="F482" s="139"/>
      <c r="G482" s="139"/>
      <c r="H482" s="137"/>
      <c r="I482" s="39">
        <v>2736000</v>
      </c>
      <c r="J482" s="39">
        <f t="shared" si="11"/>
        <v>2736000</v>
      </c>
      <c r="K482" s="1"/>
    </row>
    <row r="483" spans="1:11" ht="12" customHeight="1" x14ac:dyDescent="0.25">
      <c r="A483" s="5"/>
      <c r="B483" s="7">
        <v>5</v>
      </c>
      <c r="C483" t="s">
        <v>20</v>
      </c>
      <c r="D483" s="7"/>
      <c r="E483" s="7"/>
      <c r="F483" s="7"/>
      <c r="G483" s="7">
        <f>E483*F483</f>
        <v>0</v>
      </c>
      <c r="H483" s="137"/>
      <c r="I483" s="38">
        <f>G483</f>
        <v>0</v>
      </c>
      <c r="J483" s="38">
        <f t="shared" si="11"/>
        <v>0</v>
      </c>
      <c r="K483" s="1"/>
    </row>
    <row r="484" spans="1:11" ht="12" customHeight="1" thickBot="1" x14ac:dyDescent="0.3">
      <c r="A484" s="5"/>
      <c r="B484" s="12">
        <v>10</v>
      </c>
      <c r="C484" t="s">
        <v>21</v>
      </c>
      <c r="D484" s="7"/>
      <c r="E484" s="7"/>
      <c r="F484" s="7"/>
      <c r="G484" s="7">
        <f>E484*F484</f>
        <v>0</v>
      </c>
      <c r="H484" s="3"/>
      <c r="I484" s="38">
        <f>G484</f>
        <v>0</v>
      </c>
      <c r="J484" s="38">
        <f t="shared" si="11"/>
        <v>0</v>
      </c>
      <c r="K484" s="1"/>
    </row>
    <row r="485" spans="1:11" ht="30" customHeight="1" x14ac:dyDescent="0.25">
      <c r="A485" s="13">
        <v>5</v>
      </c>
      <c r="B485" s="141" t="s">
        <v>155</v>
      </c>
      <c r="C485" s="141"/>
      <c r="D485" s="141"/>
      <c r="E485" s="141"/>
      <c r="F485" s="141"/>
      <c r="G485" s="14" t="s">
        <v>7</v>
      </c>
      <c r="H485" s="46"/>
      <c r="I485" s="34">
        <f>SUM(I486:I492)</f>
        <v>95200</v>
      </c>
      <c r="J485" s="34">
        <f>SUM(J486:J492)</f>
        <v>95200</v>
      </c>
      <c r="K485" s="15"/>
    </row>
    <row r="486" spans="1:11" ht="27.75" customHeight="1" x14ac:dyDescent="0.25">
      <c r="A486" s="5"/>
      <c r="B486" s="7">
        <v>3</v>
      </c>
      <c r="C486" s="30" t="s">
        <v>153</v>
      </c>
      <c r="D486" s="139"/>
      <c r="E486" s="139"/>
      <c r="F486" s="139"/>
      <c r="G486" s="139"/>
      <c r="H486" s="138"/>
      <c r="I486" s="39">
        <v>95200</v>
      </c>
      <c r="J486" s="39">
        <f>I486</f>
        <v>95200</v>
      </c>
      <c r="K486" s="59" t="s">
        <v>148</v>
      </c>
    </row>
    <row r="487" spans="1:11" ht="12" customHeight="1" x14ac:dyDescent="0.25">
      <c r="A487" s="5"/>
      <c r="B487" s="7">
        <v>4</v>
      </c>
      <c r="C487" t="s">
        <v>17</v>
      </c>
      <c r="D487" s="139"/>
      <c r="E487" s="139"/>
      <c r="F487" s="139"/>
      <c r="G487" s="139"/>
      <c r="H487" s="138"/>
      <c r="I487" s="38"/>
      <c r="J487" s="38"/>
      <c r="K487" s="1"/>
    </row>
    <row r="488" spans="1:11" ht="12" customHeight="1" x14ac:dyDescent="0.25">
      <c r="A488" s="5"/>
      <c r="B488" s="7">
        <v>6</v>
      </c>
      <c r="C488" t="s">
        <v>18</v>
      </c>
      <c r="D488" s="139"/>
      <c r="E488" s="139"/>
      <c r="F488" s="139"/>
      <c r="G488" s="139"/>
      <c r="H488" s="138"/>
      <c r="I488" s="38"/>
      <c r="J488" s="38"/>
      <c r="K488" s="1"/>
    </row>
    <row r="489" spans="1:11" ht="12" customHeight="1" x14ac:dyDescent="0.25">
      <c r="A489" s="5"/>
      <c r="B489" s="7">
        <v>6</v>
      </c>
      <c r="C489" t="s">
        <v>19</v>
      </c>
      <c r="D489" s="139"/>
      <c r="E489" s="139"/>
      <c r="F489" s="139"/>
      <c r="G489" s="139"/>
      <c r="H489" s="137"/>
      <c r="I489" s="38"/>
      <c r="J489" s="38"/>
      <c r="K489" s="1"/>
    </row>
    <row r="490" spans="1:11" ht="12" customHeight="1" x14ac:dyDescent="0.25">
      <c r="A490" s="5"/>
      <c r="B490" s="7">
        <v>2</v>
      </c>
      <c r="C490" t="s">
        <v>22</v>
      </c>
      <c r="D490" s="139"/>
      <c r="E490" s="139"/>
      <c r="F490" s="139"/>
      <c r="G490" s="139"/>
      <c r="H490" s="137"/>
      <c r="I490" s="38"/>
      <c r="J490" s="38"/>
      <c r="K490" s="1"/>
    </row>
    <row r="491" spans="1:11" ht="12" customHeight="1" x14ac:dyDescent="0.25">
      <c r="A491" s="5"/>
      <c r="B491" s="7">
        <v>5</v>
      </c>
      <c r="C491" t="s">
        <v>20</v>
      </c>
      <c r="D491" s="7"/>
      <c r="E491" s="7"/>
      <c r="F491" s="7"/>
      <c r="G491" s="7">
        <f>E491*F491</f>
        <v>0</v>
      </c>
      <c r="H491" s="137"/>
      <c r="I491" s="38">
        <f>G491</f>
        <v>0</v>
      </c>
      <c r="J491" s="38"/>
      <c r="K491" s="1"/>
    </row>
    <row r="492" spans="1:11" ht="12" customHeight="1" thickBot="1" x14ac:dyDescent="0.3">
      <c r="A492" s="5"/>
      <c r="B492" s="12">
        <v>10</v>
      </c>
      <c r="C492" t="s">
        <v>21</v>
      </c>
      <c r="D492" s="7"/>
      <c r="E492" s="7"/>
      <c r="F492" s="7"/>
      <c r="G492" s="7">
        <f>E492*F492</f>
        <v>0</v>
      </c>
      <c r="H492" s="3"/>
      <c r="I492" s="38">
        <f>G492</f>
        <v>0</v>
      </c>
      <c r="J492" s="38"/>
      <c r="K492" s="1"/>
    </row>
    <row r="493" spans="1:11" ht="12" customHeight="1" x14ac:dyDescent="0.25">
      <c r="A493" s="13">
        <v>6</v>
      </c>
      <c r="B493" s="141" t="s">
        <v>154</v>
      </c>
      <c r="C493" s="141"/>
      <c r="D493" s="141"/>
      <c r="E493" s="141"/>
      <c r="F493" s="141"/>
      <c r="G493" s="14" t="s">
        <v>7</v>
      </c>
      <c r="H493" s="46"/>
      <c r="I493" s="34">
        <f>SUM(I494:I500)</f>
        <v>28560</v>
      </c>
      <c r="J493" s="34">
        <f>SUM(J494:J500)</f>
        <v>28560</v>
      </c>
      <c r="K493" s="15"/>
    </row>
    <row r="494" spans="1:11" ht="31.5" customHeight="1" x14ac:dyDescent="0.25">
      <c r="A494" s="5"/>
      <c r="B494" s="7">
        <v>3</v>
      </c>
      <c r="C494" s="30" t="s">
        <v>153</v>
      </c>
      <c r="D494" s="139"/>
      <c r="E494" s="139"/>
      <c r="F494" s="139"/>
      <c r="G494" s="139"/>
      <c r="H494" s="138"/>
      <c r="I494" s="39">
        <v>28560</v>
      </c>
      <c r="J494" s="39">
        <f>I494</f>
        <v>28560</v>
      </c>
      <c r="K494" s="59" t="s">
        <v>148</v>
      </c>
    </row>
    <row r="495" spans="1:11" ht="12" customHeight="1" x14ac:dyDescent="0.25">
      <c r="A495" s="5"/>
      <c r="B495" s="7">
        <v>4</v>
      </c>
      <c r="C495" t="s">
        <v>17</v>
      </c>
      <c r="D495" s="139"/>
      <c r="E495" s="139"/>
      <c r="F495" s="139"/>
      <c r="G495" s="139"/>
      <c r="H495" s="138"/>
      <c r="I495" s="38"/>
      <c r="J495" s="38"/>
      <c r="K495" s="1"/>
    </row>
    <row r="496" spans="1:11" ht="12" customHeight="1" x14ac:dyDescent="0.25">
      <c r="A496" s="5"/>
      <c r="B496" s="7">
        <v>6</v>
      </c>
      <c r="C496" t="s">
        <v>18</v>
      </c>
      <c r="D496" s="139"/>
      <c r="E496" s="139"/>
      <c r="F496" s="139"/>
      <c r="G496" s="139"/>
      <c r="H496" s="138"/>
      <c r="I496" s="38"/>
      <c r="J496" s="38"/>
      <c r="K496" s="1"/>
    </row>
    <row r="497" spans="1:11" ht="12" customHeight="1" x14ac:dyDescent="0.25">
      <c r="A497" s="5"/>
      <c r="B497" s="7">
        <v>6</v>
      </c>
      <c r="C497" t="s">
        <v>19</v>
      </c>
      <c r="D497" s="139"/>
      <c r="E497" s="139"/>
      <c r="F497" s="139"/>
      <c r="G497" s="139"/>
      <c r="H497" s="137"/>
      <c r="I497" s="38"/>
      <c r="J497" s="38"/>
      <c r="K497" s="1"/>
    </row>
    <row r="498" spans="1:11" ht="12" customHeight="1" x14ac:dyDescent="0.25">
      <c r="A498" s="5"/>
      <c r="B498" s="7">
        <v>2</v>
      </c>
      <c r="C498" t="s">
        <v>22</v>
      </c>
      <c r="D498" s="139"/>
      <c r="E498" s="139"/>
      <c r="F498" s="139"/>
      <c r="G498" s="139"/>
      <c r="H498" s="137"/>
      <c r="I498" s="38"/>
      <c r="J498" s="38"/>
      <c r="K498" s="1"/>
    </row>
    <row r="499" spans="1:11" ht="12" customHeight="1" x14ac:dyDescent="0.25">
      <c r="A499" s="5"/>
      <c r="B499" s="7">
        <v>5</v>
      </c>
      <c r="C499" t="s">
        <v>20</v>
      </c>
      <c r="D499" s="7"/>
      <c r="E499" s="7"/>
      <c r="F499" s="7"/>
      <c r="G499" s="7">
        <f>E499*F499</f>
        <v>0</v>
      </c>
      <c r="H499" s="137"/>
      <c r="I499" s="38">
        <f>G499</f>
        <v>0</v>
      </c>
      <c r="J499" s="38"/>
      <c r="K499" s="1"/>
    </row>
    <row r="500" spans="1:11" ht="12" customHeight="1" thickBot="1" x14ac:dyDescent="0.3">
      <c r="A500" s="5"/>
      <c r="B500" s="12">
        <v>10</v>
      </c>
      <c r="C500" t="s">
        <v>21</v>
      </c>
      <c r="D500" s="7"/>
      <c r="E500" s="7"/>
      <c r="F500" s="7"/>
      <c r="G500" s="7">
        <f>E500*F500</f>
        <v>0</v>
      </c>
      <c r="H500" s="3"/>
      <c r="I500" s="38">
        <f>G500</f>
        <v>0</v>
      </c>
      <c r="J500" s="38"/>
      <c r="K500" s="1"/>
    </row>
    <row r="501" spans="1:11" ht="12" customHeight="1" x14ac:dyDescent="0.25">
      <c r="A501" s="13">
        <v>7</v>
      </c>
      <c r="B501" s="141" t="s">
        <v>156</v>
      </c>
      <c r="C501" s="141"/>
      <c r="D501" s="141"/>
      <c r="E501" s="141"/>
      <c r="F501" s="141"/>
      <c r="G501" s="14" t="s">
        <v>7</v>
      </c>
      <c r="H501" s="46"/>
      <c r="I501" s="34">
        <f>SUM(I502:I508)</f>
        <v>28560</v>
      </c>
      <c r="J501" s="34">
        <f>SUM(J502:J508)</f>
        <v>28560</v>
      </c>
      <c r="K501" s="15"/>
    </row>
    <row r="502" spans="1:11" ht="30" x14ac:dyDescent="0.25">
      <c r="A502" s="5"/>
      <c r="B502" s="7">
        <v>3</v>
      </c>
      <c r="C502" s="30" t="s">
        <v>153</v>
      </c>
      <c r="D502" s="139"/>
      <c r="E502" s="139"/>
      <c r="F502" s="139"/>
      <c r="G502" s="139"/>
      <c r="H502" s="138"/>
      <c r="I502" s="39">
        <v>28560</v>
      </c>
      <c r="J502" s="39">
        <f>I502</f>
        <v>28560</v>
      </c>
      <c r="K502" s="59" t="s">
        <v>148</v>
      </c>
    </row>
    <row r="503" spans="1:11" ht="12" customHeight="1" x14ac:dyDescent="0.25">
      <c r="A503" s="5"/>
      <c r="B503" s="7">
        <v>4</v>
      </c>
      <c r="C503" t="s">
        <v>17</v>
      </c>
      <c r="D503" s="139"/>
      <c r="E503" s="139"/>
      <c r="F503" s="139"/>
      <c r="G503" s="139"/>
      <c r="H503" s="138"/>
      <c r="I503" s="38"/>
      <c r="J503" s="38"/>
      <c r="K503" s="1"/>
    </row>
    <row r="504" spans="1:11" ht="12" customHeight="1" x14ac:dyDescent="0.25">
      <c r="A504" s="5"/>
      <c r="B504" s="7">
        <v>6</v>
      </c>
      <c r="C504" t="s">
        <v>18</v>
      </c>
      <c r="D504" s="139"/>
      <c r="E504" s="139"/>
      <c r="F504" s="139"/>
      <c r="G504" s="139"/>
      <c r="H504" s="138"/>
      <c r="I504" s="38"/>
      <c r="J504" s="38"/>
      <c r="K504" s="1"/>
    </row>
    <row r="505" spans="1:11" ht="12" customHeight="1" x14ac:dyDescent="0.25">
      <c r="A505" s="5"/>
      <c r="B505" s="7">
        <v>6</v>
      </c>
      <c r="C505" t="s">
        <v>19</v>
      </c>
      <c r="D505" s="139"/>
      <c r="E505" s="139"/>
      <c r="F505" s="139"/>
      <c r="G505" s="139"/>
      <c r="H505" s="137"/>
      <c r="I505" s="38"/>
      <c r="J505" s="38"/>
      <c r="K505" s="1"/>
    </row>
    <row r="506" spans="1:11" ht="12" customHeight="1" x14ac:dyDescent="0.25">
      <c r="A506" s="5"/>
      <c r="B506" s="7">
        <v>2</v>
      </c>
      <c r="C506" t="s">
        <v>22</v>
      </c>
      <c r="D506" s="139"/>
      <c r="E506" s="139"/>
      <c r="F506" s="139"/>
      <c r="G506" s="139"/>
      <c r="H506" s="137"/>
      <c r="I506" s="38"/>
      <c r="J506" s="38"/>
      <c r="K506" s="1"/>
    </row>
    <row r="507" spans="1:11" ht="12" customHeight="1" x14ac:dyDescent="0.25">
      <c r="A507" s="5"/>
      <c r="B507" s="7">
        <v>5</v>
      </c>
      <c r="C507" t="s">
        <v>20</v>
      </c>
      <c r="D507" s="7"/>
      <c r="E507" s="7"/>
      <c r="F507" s="7"/>
      <c r="G507" s="7">
        <f>E507*F507</f>
        <v>0</v>
      </c>
      <c r="H507" s="137"/>
      <c r="I507" s="38">
        <f>G507</f>
        <v>0</v>
      </c>
      <c r="J507" s="38"/>
      <c r="K507" s="1"/>
    </row>
    <row r="508" spans="1:11" ht="12" customHeight="1" thickBot="1" x14ac:dyDescent="0.3">
      <c r="A508" s="5"/>
      <c r="B508" s="12">
        <v>10</v>
      </c>
      <c r="C508" t="s">
        <v>21</v>
      </c>
      <c r="D508" s="7"/>
      <c r="E508" s="7"/>
      <c r="F508" s="7"/>
      <c r="G508" s="7">
        <f>E508*F508</f>
        <v>0</v>
      </c>
      <c r="H508" s="3"/>
      <c r="I508" s="38">
        <f>G508</f>
        <v>0</v>
      </c>
      <c r="J508" s="38"/>
      <c r="K508" s="1"/>
    </row>
    <row r="509" spans="1:11" ht="12" customHeight="1" x14ac:dyDescent="0.25">
      <c r="A509" s="13">
        <v>8</v>
      </c>
      <c r="B509" s="141" t="s">
        <v>157</v>
      </c>
      <c r="C509" s="141"/>
      <c r="D509" s="141"/>
      <c r="E509" s="141"/>
      <c r="F509" s="141"/>
      <c r="G509" s="14" t="s">
        <v>7</v>
      </c>
      <c r="H509" s="46"/>
      <c r="I509" s="34">
        <f>SUM(I510:I516)</f>
        <v>38080</v>
      </c>
      <c r="J509" s="34">
        <f>SUM(J510:J516)</f>
        <v>38080</v>
      </c>
      <c r="K509" s="15"/>
    </row>
    <row r="510" spans="1:11" ht="30" x14ac:dyDescent="0.25">
      <c r="A510" s="5"/>
      <c r="B510" s="7">
        <v>3</v>
      </c>
      <c r="C510" s="30" t="s">
        <v>153</v>
      </c>
      <c r="D510" s="139"/>
      <c r="E510" s="139"/>
      <c r="F510" s="139"/>
      <c r="G510" s="139"/>
      <c r="H510" s="138"/>
      <c r="I510" s="39">
        <v>38080</v>
      </c>
      <c r="J510" s="39">
        <f>I510</f>
        <v>38080</v>
      </c>
      <c r="K510" s="59" t="s">
        <v>148</v>
      </c>
    </row>
    <row r="511" spans="1:11" ht="12" customHeight="1" x14ac:dyDescent="0.25">
      <c r="A511" s="5"/>
      <c r="B511" s="7">
        <v>4</v>
      </c>
      <c r="C511" t="s">
        <v>17</v>
      </c>
      <c r="D511" s="139"/>
      <c r="E511" s="139"/>
      <c r="F511" s="139"/>
      <c r="G511" s="139"/>
      <c r="H511" s="138"/>
      <c r="I511" s="38"/>
      <c r="J511" s="38"/>
      <c r="K511" s="1"/>
    </row>
    <row r="512" spans="1:11" ht="12" customHeight="1" x14ac:dyDescent="0.25">
      <c r="A512" s="5"/>
      <c r="B512" s="7">
        <v>6</v>
      </c>
      <c r="C512" t="s">
        <v>18</v>
      </c>
      <c r="D512" s="139"/>
      <c r="E512" s="139"/>
      <c r="F512" s="139"/>
      <c r="G512" s="139"/>
      <c r="H512" s="138"/>
      <c r="I512" s="38"/>
      <c r="J512" s="38"/>
      <c r="K512" s="1"/>
    </row>
    <row r="513" spans="1:11" ht="12" customHeight="1" x14ac:dyDescent="0.25">
      <c r="A513" s="5"/>
      <c r="B513" s="7">
        <v>6</v>
      </c>
      <c r="C513" t="s">
        <v>19</v>
      </c>
      <c r="D513" s="139"/>
      <c r="E513" s="139"/>
      <c r="F513" s="139"/>
      <c r="G513" s="139"/>
      <c r="H513" s="137"/>
      <c r="I513" s="38"/>
      <c r="J513" s="38"/>
      <c r="K513" s="1"/>
    </row>
    <row r="514" spans="1:11" ht="12" customHeight="1" x14ac:dyDescent="0.25">
      <c r="A514" s="5"/>
      <c r="B514" s="7">
        <v>2</v>
      </c>
      <c r="C514" t="s">
        <v>22</v>
      </c>
      <c r="D514" s="139"/>
      <c r="E514" s="139"/>
      <c r="F514" s="139"/>
      <c r="G514" s="139"/>
      <c r="H514" s="137"/>
      <c r="I514" s="38"/>
      <c r="J514" s="38"/>
      <c r="K514" s="1"/>
    </row>
    <row r="515" spans="1:11" ht="12" customHeight="1" x14ac:dyDescent="0.25">
      <c r="A515" s="5"/>
      <c r="B515" s="7">
        <v>5</v>
      </c>
      <c r="C515" t="s">
        <v>20</v>
      </c>
      <c r="D515" s="7"/>
      <c r="E515" s="7"/>
      <c r="F515" s="7"/>
      <c r="G515" s="7">
        <f>E515*F515</f>
        <v>0</v>
      </c>
      <c r="H515" s="137"/>
      <c r="I515" s="38">
        <f>G515</f>
        <v>0</v>
      </c>
      <c r="J515" s="38"/>
      <c r="K515" s="1"/>
    </row>
    <row r="516" spans="1:11" ht="12" customHeight="1" thickBot="1" x14ac:dyDescent="0.3">
      <c r="A516" s="5"/>
      <c r="B516" s="12">
        <v>10</v>
      </c>
      <c r="C516" t="s">
        <v>21</v>
      </c>
      <c r="D516" s="7"/>
      <c r="E516" s="7"/>
      <c r="F516" s="7"/>
      <c r="G516" s="7">
        <f>E516*F516</f>
        <v>0</v>
      </c>
      <c r="H516" s="3"/>
      <c r="I516" s="38">
        <f>G516</f>
        <v>0</v>
      </c>
      <c r="J516" s="38"/>
      <c r="K516" s="1"/>
    </row>
    <row r="517" spans="1:11" ht="12" customHeight="1" x14ac:dyDescent="0.25">
      <c r="A517" s="132">
        <v>9</v>
      </c>
      <c r="B517" s="141" t="s">
        <v>169</v>
      </c>
      <c r="C517" s="141"/>
      <c r="D517" s="141"/>
      <c r="E517" s="141"/>
      <c r="F517" s="141"/>
      <c r="G517" s="14" t="s">
        <v>7</v>
      </c>
      <c r="H517" s="46"/>
      <c r="I517" s="34">
        <f>SUM(I518:I524)</f>
        <v>268000</v>
      </c>
      <c r="J517" s="34">
        <f>SUM(J518:J524)</f>
        <v>268000</v>
      </c>
      <c r="K517" s="15"/>
    </row>
    <row r="518" spans="1:11" ht="12" customHeight="1" x14ac:dyDescent="0.25">
      <c r="A518" s="5"/>
      <c r="B518" s="7">
        <v>3</v>
      </c>
      <c r="C518" s="60" t="s">
        <v>153</v>
      </c>
      <c r="D518" s="139"/>
      <c r="E518" s="139"/>
      <c r="F518" s="139"/>
      <c r="G518" s="139"/>
      <c r="H518" s="138">
        <v>342000</v>
      </c>
      <c r="I518" s="61">
        <v>0</v>
      </c>
      <c r="J518" s="61">
        <f>I518</f>
        <v>0</v>
      </c>
      <c r="K518" s="59"/>
    </row>
    <row r="519" spans="1:11" ht="12" customHeight="1" x14ac:dyDescent="0.25">
      <c r="A519" s="5"/>
      <c r="B519" s="7">
        <v>4</v>
      </c>
      <c r="C519" s="30" t="s">
        <v>17</v>
      </c>
      <c r="D519" s="139"/>
      <c r="E519" s="139"/>
      <c r="F519" s="139"/>
      <c r="G519" s="139"/>
      <c r="H519" s="138"/>
      <c r="I519" s="39">
        <v>12000</v>
      </c>
      <c r="J519" s="39">
        <f>I519</f>
        <v>12000</v>
      </c>
      <c r="K519" s="1" t="s">
        <v>128</v>
      </c>
    </row>
    <row r="520" spans="1:11" ht="12" customHeight="1" x14ac:dyDescent="0.25">
      <c r="A520" s="5"/>
      <c r="B520" s="7">
        <v>6</v>
      </c>
      <c r="C520" s="30" t="s">
        <v>18</v>
      </c>
      <c r="D520" s="139"/>
      <c r="E520" s="139"/>
      <c r="F520" s="139"/>
      <c r="G520" s="139"/>
      <c r="H520" s="138"/>
      <c r="I520" s="39">
        <v>3000</v>
      </c>
      <c r="J520" s="39">
        <f t="shared" ref="J520:J524" si="12">I520</f>
        <v>3000</v>
      </c>
      <c r="K520" s="1" t="s">
        <v>128</v>
      </c>
    </row>
    <row r="521" spans="1:11" ht="12" customHeight="1" x14ac:dyDescent="0.25">
      <c r="A521" s="5"/>
      <c r="B521" s="7">
        <v>6</v>
      </c>
      <c r="C521" t="s">
        <v>19</v>
      </c>
      <c r="D521" s="139"/>
      <c r="E521" s="139"/>
      <c r="F521" s="139"/>
      <c r="G521" s="139"/>
      <c r="H521" s="137">
        <v>259100</v>
      </c>
      <c r="I521" s="38"/>
      <c r="J521" s="38">
        <f t="shared" si="12"/>
        <v>0</v>
      </c>
      <c r="K521" s="1"/>
    </row>
    <row r="522" spans="1:11" ht="12" customHeight="1" x14ac:dyDescent="0.25">
      <c r="A522" s="5"/>
      <c r="B522" s="7">
        <v>2</v>
      </c>
      <c r="C522" s="30" t="s">
        <v>22</v>
      </c>
      <c r="D522" s="139"/>
      <c r="E522" s="139"/>
      <c r="F522" s="139"/>
      <c r="G522" s="139"/>
      <c r="H522" s="137"/>
      <c r="I522" s="39">
        <v>253000</v>
      </c>
      <c r="J522" s="39">
        <f t="shared" si="12"/>
        <v>253000</v>
      </c>
      <c r="K522" s="1" t="s">
        <v>128</v>
      </c>
    </row>
    <row r="523" spans="1:11" ht="12" customHeight="1" x14ac:dyDescent="0.25">
      <c r="A523" s="5"/>
      <c r="B523" s="7">
        <v>5</v>
      </c>
      <c r="C523" t="s">
        <v>20</v>
      </c>
      <c r="D523" s="7"/>
      <c r="E523" s="7"/>
      <c r="F523" s="7"/>
      <c r="G523" s="7">
        <f>E523*F523</f>
        <v>0</v>
      </c>
      <c r="H523" s="137"/>
      <c r="I523" s="38">
        <f>G523</f>
        <v>0</v>
      </c>
      <c r="J523" s="38">
        <f t="shared" si="12"/>
        <v>0</v>
      </c>
      <c r="K523" s="1"/>
    </row>
    <row r="524" spans="1:11" ht="12" customHeight="1" thickBot="1" x14ac:dyDescent="0.3">
      <c r="A524" s="5"/>
      <c r="B524" s="12">
        <v>10</v>
      </c>
      <c r="C524" t="s">
        <v>21</v>
      </c>
      <c r="D524" s="7"/>
      <c r="E524" s="7"/>
      <c r="F524" s="7"/>
      <c r="G524" s="7">
        <f>E524*F524</f>
        <v>0</v>
      </c>
      <c r="H524" s="3"/>
      <c r="I524" s="38">
        <f>G524</f>
        <v>0</v>
      </c>
      <c r="J524" s="38">
        <f t="shared" si="12"/>
        <v>0</v>
      </c>
      <c r="K524" s="1"/>
    </row>
    <row r="525" spans="1:11" ht="12" customHeight="1" x14ac:dyDescent="0.25">
      <c r="A525" s="13">
        <v>10</v>
      </c>
      <c r="B525" s="141" t="s">
        <v>170</v>
      </c>
      <c r="C525" s="141"/>
      <c r="D525" s="141"/>
      <c r="E525" s="141"/>
      <c r="F525" s="141"/>
      <c r="G525" s="14" t="s">
        <v>7</v>
      </c>
      <c r="H525" s="46"/>
      <c r="I525" s="34">
        <f>SUM(I526:I532)</f>
        <v>162100</v>
      </c>
      <c r="J525" s="34">
        <f>SUM(J526:J532)</f>
        <v>162100</v>
      </c>
      <c r="K525" s="15"/>
    </row>
    <row r="526" spans="1:11" ht="12" customHeight="1" x14ac:dyDescent="0.25">
      <c r="A526" s="5"/>
      <c r="B526" s="7">
        <v>3</v>
      </c>
      <c r="C526" s="60" t="s">
        <v>153</v>
      </c>
      <c r="D526" s="139"/>
      <c r="E526" s="139"/>
      <c r="F526" s="139"/>
      <c r="G526" s="139"/>
      <c r="H526" s="138">
        <v>188000</v>
      </c>
      <c r="I526" s="61">
        <v>0</v>
      </c>
      <c r="J526" s="61">
        <f>I526</f>
        <v>0</v>
      </c>
      <c r="K526" s="59"/>
    </row>
    <row r="527" spans="1:11" ht="12" customHeight="1" x14ac:dyDescent="0.25">
      <c r="A527" s="5"/>
      <c r="B527" s="7">
        <v>4</v>
      </c>
      <c r="C527" s="30" t="s">
        <v>17</v>
      </c>
      <c r="D527" s="139"/>
      <c r="E527" s="139"/>
      <c r="F527" s="139"/>
      <c r="G527" s="139"/>
      <c r="H527" s="138"/>
      <c r="I527" s="39">
        <v>9600</v>
      </c>
      <c r="J527" s="39">
        <f>I527</f>
        <v>9600</v>
      </c>
      <c r="K527" s="1" t="s">
        <v>128</v>
      </c>
    </row>
    <row r="528" spans="1:11" ht="12" customHeight="1" x14ac:dyDescent="0.25">
      <c r="A528" s="5"/>
      <c r="B528" s="7">
        <v>6</v>
      </c>
      <c r="C528" s="30" t="s">
        <v>18</v>
      </c>
      <c r="D528" s="139"/>
      <c r="E528" s="139"/>
      <c r="F528" s="139"/>
      <c r="G528" s="139"/>
      <c r="H528" s="138"/>
      <c r="I528" s="39">
        <v>1500</v>
      </c>
      <c r="J528" s="39">
        <f t="shared" ref="J528:J532" si="13">I528</f>
        <v>1500</v>
      </c>
      <c r="K528" s="1" t="s">
        <v>128</v>
      </c>
    </row>
    <row r="529" spans="1:11" ht="12" customHeight="1" x14ac:dyDescent="0.25">
      <c r="A529" s="5"/>
      <c r="B529" s="7">
        <v>6</v>
      </c>
      <c r="C529" t="s">
        <v>19</v>
      </c>
      <c r="D529" s="139"/>
      <c r="E529" s="139"/>
      <c r="F529" s="139"/>
      <c r="G529" s="139"/>
      <c r="H529" s="137">
        <v>143000</v>
      </c>
      <c r="I529" s="38"/>
      <c r="J529" s="38">
        <f t="shared" si="13"/>
        <v>0</v>
      </c>
      <c r="K529" s="1"/>
    </row>
    <row r="530" spans="1:11" ht="12" customHeight="1" x14ac:dyDescent="0.25">
      <c r="A530" s="5"/>
      <c r="B530" s="7">
        <v>2</v>
      </c>
      <c r="C530" s="30" t="s">
        <v>22</v>
      </c>
      <c r="D530" s="139"/>
      <c r="E530" s="139"/>
      <c r="F530" s="139"/>
      <c r="G530" s="139"/>
      <c r="H530" s="137"/>
      <c r="I530" s="39">
        <v>151000</v>
      </c>
      <c r="J530" s="39">
        <f t="shared" si="13"/>
        <v>151000</v>
      </c>
      <c r="K530" s="1" t="s">
        <v>128</v>
      </c>
    </row>
    <row r="531" spans="1:11" ht="12" customHeight="1" x14ac:dyDescent="0.25">
      <c r="A531" s="5"/>
      <c r="B531" s="7">
        <v>5</v>
      </c>
      <c r="C531" t="s">
        <v>20</v>
      </c>
      <c r="D531" s="7"/>
      <c r="E531" s="7"/>
      <c r="F531" s="7"/>
      <c r="G531" s="7">
        <f>E531*F531</f>
        <v>0</v>
      </c>
      <c r="H531" s="137"/>
      <c r="I531" s="38">
        <f>G531</f>
        <v>0</v>
      </c>
      <c r="J531" s="38">
        <f t="shared" si="13"/>
        <v>0</v>
      </c>
      <c r="K531" s="1"/>
    </row>
    <row r="532" spans="1:11" ht="12" customHeight="1" thickBot="1" x14ac:dyDescent="0.3">
      <c r="A532" s="5"/>
      <c r="B532" s="12">
        <v>10</v>
      </c>
      <c r="C532" t="s">
        <v>21</v>
      </c>
      <c r="D532" s="7"/>
      <c r="E532" s="7"/>
      <c r="F532" s="7"/>
      <c r="G532" s="7">
        <f>E532*F532</f>
        <v>0</v>
      </c>
      <c r="H532" s="3"/>
      <c r="I532" s="38">
        <f>G532</f>
        <v>0</v>
      </c>
      <c r="J532" s="38">
        <f t="shared" si="13"/>
        <v>0</v>
      </c>
      <c r="K532" s="1"/>
    </row>
    <row r="533" spans="1:11" ht="12" customHeight="1" x14ac:dyDescent="0.25">
      <c r="A533" s="13">
        <v>11</v>
      </c>
      <c r="B533" s="147" t="s">
        <v>171</v>
      </c>
      <c r="C533" s="147"/>
      <c r="D533" s="147"/>
      <c r="E533" s="147"/>
      <c r="F533" s="147"/>
      <c r="G533" s="14" t="s">
        <v>7</v>
      </c>
      <c r="H533" s="46"/>
      <c r="I533" s="34">
        <f>SUM(I534:I540)</f>
        <v>13000</v>
      </c>
      <c r="J533" s="34">
        <f>SUM(J534:J540)</f>
        <v>13000</v>
      </c>
      <c r="K533" s="15"/>
    </row>
    <row r="534" spans="1:11" ht="12" customHeight="1" x14ac:dyDescent="0.25">
      <c r="A534" s="5"/>
      <c r="B534" s="7">
        <v>3</v>
      </c>
      <c r="C534" s="60" t="s">
        <v>153</v>
      </c>
      <c r="D534" s="139"/>
      <c r="E534" s="139"/>
      <c r="F534" s="139"/>
      <c r="G534" s="139"/>
      <c r="H534" s="138">
        <v>239000</v>
      </c>
      <c r="I534" s="61">
        <v>0</v>
      </c>
      <c r="J534" s="61">
        <f>I534</f>
        <v>0</v>
      </c>
      <c r="K534" s="59"/>
    </row>
    <row r="535" spans="1:11" ht="12" customHeight="1" x14ac:dyDescent="0.25">
      <c r="A535" s="5"/>
      <c r="B535" s="7">
        <v>4</v>
      </c>
      <c r="C535" s="30" t="s">
        <v>17</v>
      </c>
      <c r="D535" s="139"/>
      <c r="E535" s="139"/>
      <c r="F535" s="139"/>
      <c r="G535" s="139"/>
      <c r="H535" s="138"/>
      <c r="I535" s="39">
        <v>13000</v>
      </c>
      <c r="J535" s="39">
        <f>I535</f>
        <v>13000</v>
      </c>
      <c r="K535" s="1" t="s">
        <v>128</v>
      </c>
    </row>
    <row r="536" spans="1:11" ht="12" customHeight="1" x14ac:dyDescent="0.25">
      <c r="A536" s="5"/>
      <c r="B536" s="7">
        <v>6</v>
      </c>
      <c r="C536" s="30" t="s">
        <v>18</v>
      </c>
      <c r="D536" s="139"/>
      <c r="E536" s="139"/>
      <c r="F536" s="139"/>
      <c r="G536" s="139"/>
      <c r="H536" s="138"/>
      <c r="I536" s="39">
        <v>0</v>
      </c>
      <c r="J536" s="39">
        <f t="shared" ref="J536:J540" si="14">I536</f>
        <v>0</v>
      </c>
      <c r="K536" s="1" t="s">
        <v>128</v>
      </c>
    </row>
    <row r="537" spans="1:11" ht="12" customHeight="1" x14ac:dyDescent="0.25">
      <c r="A537" s="5"/>
      <c r="B537" s="7">
        <v>6</v>
      </c>
      <c r="C537" t="s">
        <v>19</v>
      </c>
      <c r="D537" s="139"/>
      <c r="E537" s="139"/>
      <c r="F537" s="139"/>
      <c r="G537" s="139"/>
      <c r="H537" s="137">
        <v>182000</v>
      </c>
      <c r="I537" s="38"/>
      <c r="J537" s="38">
        <f t="shared" si="14"/>
        <v>0</v>
      </c>
      <c r="K537" s="1"/>
    </row>
    <row r="538" spans="1:11" ht="12" customHeight="1" x14ac:dyDescent="0.25">
      <c r="A538" s="5"/>
      <c r="B538" s="7">
        <v>2</v>
      </c>
      <c r="C538" s="30" t="s">
        <v>22</v>
      </c>
      <c r="D538" s="139"/>
      <c r="E538" s="139"/>
      <c r="F538" s="139"/>
      <c r="G538" s="139"/>
      <c r="H538" s="137"/>
      <c r="I538" s="39">
        <v>0</v>
      </c>
      <c r="J538" s="39">
        <f t="shared" si="14"/>
        <v>0</v>
      </c>
      <c r="K538" s="1">
        <v>0</v>
      </c>
    </row>
    <row r="539" spans="1:11" ht="12" customHeight="1" x14ac:dyDescent="0.25">
      <c r="A539" s="5"/>
      <c r="B539" s="7">
        <v>5</v>
      </c>
      <c r="C539" t="s">
        <v>20</v>
      </c>
      <c r="D539" s="7"/>
      <c r="E539" s="7"/>
      <c r="F539" s="7"/>
      <c r="G539" s="7">
        <f>E539*F539</f>
        <v>0</v>
      </c>
      <c r="H539" s="137"/>
      <c r="I539" s="38">
        <f>G539</f>
        <v>0</v>
      </c>
      <c r="J539" s="38">
        <f t="shared" si="14"/>
        <v>0</v>
      </c>
      <c r="K539" s="1"/>
    </row>
    <row r="540" spans="1:11" ht="12" customHeight="1" thickBot="1" x14ac:dyDescent="0.3">
      <c r="A540" s="5"/>
      <c r="B540" s="12">
        <v>10</v>
      </c>
      <c r="C540" t="s">
        <v>21</v>
      </c>
      <c r="D540" s="7"/>
      <c r="E540" s="7"/>
      <c r="F540" s="7"/>
      <c r="G540" s="7">
        <f>E540*F540</f>
        <v>0</v>
      </c>
      <c r="H540" s="3"/>
      <c r="I540" s="38">
        <f>G540</f>
        <v>0</v>
      </c>
      <c r="J540" s="38">
        <f t="shared" si="14"/>
        <v>0</v>
      </c>
      <c r="K540" s="1"/>
    </row>
    <row r="541" spans="1:11" ht="12" customHeight="1" x14ac:dyDescent="0.25">
      <c r="A541" s="13">
        <v>12</v>
      </c>
      <c r="B541" s="147" t="s">
        <v>172</v>
      </c>
      <c r="C541" s="147"/>
      <c r="D541" s="147"/>
      <c r="E541" s="147"/>
      <c r="F541" s="147"/>
      <c r="G541" s="14" t="s">
        <v>7</v>
      </c>
      <c r="H541" s="46"/>
      <c r="I541" s="34">
        <f>SUM(I542:I548)</f>
        <v>30000</v>
      </c>
      <c r="J541" s="34">
        <f>SUM(J542:J548)</f>
        <v>30000</v>
      </c>
      <c r="K541" s="15"/>
    </row>
    <row r="542" spans="1:11" ht="12" customHeight="1" x14ac:dyDescent="0.25">
      <c r="A542" s="5"/>
      <c r="B542" s="7">
        <v>3</v>
      </c>
      <c r="C542" s="60" t="s">
        <v>153</v>
      </c>
      <c r="D542" s="139"/>
      <c r="E542" s="139"/>
      <c r="F542" s="139"/>
      <c r="G542" s="139"/>
      <c r="H542" s="138">
        <v>569000</v>
      </c>
      <c r="I542" s="61">
        <v>0</v>
      </c>
      <c r="J542" s="61">
        <f>I542</f>
        <v>0</v>
      </c>
      <c r="K542" s="59"/>
    </row>
    <row r="543" spans="1:11" ht="12" customHeight="1" x14ac:dyDescent="0.25">
      <c r="A543" s="5"/>
      <c r="B543" s="7">
        <v>4</v>
      </c>
      <c r="C543" s="30" t="s">
        <v>17</v>
      </c>
      <c r="D543" s="139"/>
      <c r="E543" s="139"/>
      <c r="F543" s="139"/>
      <c r="G543" s="139"/>
      <c r="H543" s="138"/>
      <c r="I543" s="39">
        <v>30000</v>
      </c>
      <c r="J543" s="39">
        <f>I543</f>
        <v>30000</v>
      </c>
      <c r="K543" s="1" t="s">
        <v>128</v>
      </c>
    </row>
    <row r="544" spans="1:11" ht="12" customHeight="1" x14ac:dyDescent="0.25">
      <c r="A544" s="5"/>
      <c r="B544" s="7">
        <v>6</v>
      </c>
      <c r="C544" s="30" t="s">
        <v>18</v>
      </c>
      <c r="D544" s="139"/>
      <c r="E544" s="139"/>
      <c r="F544" s="139"/>
      <c r="G544" s="139"/>
      <c r="H544" s="138"/>
      <c r="I544" s="39">
        <v>0</v>
      </c>
      <c r="J544" s="39">
        <f t="shared" ref="J544:J548" si="15">I544</f>
        <v>0</v>
      </c>
      <c r="K544" s="1" t="s">
        <v>128</v>
      </c>
    </row>
    <row r="545" spans="1:11" ht="12" customHeight="1" x14ac:dyDescent="0.25">
      <c r="A545" s="5"/>
      <c r="B545" s="7">
        <v>6</v>
      </c>
      <c r="C545" t="s">
        <v>19</v>
      </c>
      <c r="D545" s="139"/>
      <c r="E545" s="139"/>
      <c r="F545" s="139"/>
      <c r="G545" s="139"/>
      <c r="H545" s="137">
        <v>432000</v>
      </c>
      <c r="I545" s="38"/>
      <c r="J545" s="38">
        <f t="shared" si="15"/>
        <v>0</v>
      </c>
      <c r="K545" s="1"/>
    </row>
    <row r="546" spans="1:11" ht="12" customHeight="1" x14ac:dyDescent="0.25">
      <c r="A546" s="5"/>
      <c r="B546" s="7">
        <v>2</v>
      </c>
      <c r="C546" s="30" t="s">
        <v>22</v>
      </c>
      <c r="D546" s="139"/>
      <c r="E546" s="139"/>
      <c r="F546" s="139"/>
      <c r="G546" s="139"/>
      <c r="H546" s="137"/>
      <c r="I546" s="39">
        <v>0</v>
      </c>
      <c r="J546" s="39">
        <f t="shared" si="15"/>
        <v>0</v>
      </c>
      <c r="K546" s="1">
        <v>0</v>
      </c>
    </row>
    <row r="547" spans="1:11" ht="12" customHeight="1" x14ac:dyDescent="0.25">
      <c r="A547" s="5"/>
      <c r="B547" s="7">
        <v>5</v>
      </c>
      <c r="C547" t="s">
        <v>20</v>
      </c>
      <c r="D547" s="7"/>
      <c r="E547" s="7"/>
      <c r="F547" s="7"/>
      <c r="G547" s="7">
        <f>E547*F547</f>
        <v>0</v>
      </c>
      <c r="H547" s="137"/>
      <c r="I547" s="38">
        <f>G547</f>
        <v>0</v>
      </c>
      <c r="J547" s="38">
        <f t="shared" si="15"/>
        <v>0</v>
      </c>
      <c r="K547" s="1"/>
    </row>
    <row r="548" spans="1:11" ht="12" customHeight="1" thickBot="1" x14ac:dyDescent="0.3">
      <c r="A548" s="5"/>
      <c r="B548" s="12">
        <v>10</v>
      </c>
      <c r="C548" t="s">
        <v>21</v>
      </c>
      <c r="D548" s="7"/>
      <c r="E548" s="7"/>
      <c r="F548" s="7"/>
      <c r="G548" s="7">
        <f>E548*F548</f>
        <v>0</v>
      </c>
      <c r="H548" s="3"/>
      <c r="I548" s="38">
        <f>G548</f>
        <v>0</v>
      </c>
      <c r="J548" s="38">
        <f t="shared" si="15"/>
        <v>0</v>
      </c>
      <c r="K548" s="1"/>
    </row>
    <row r="549" spans="1:11" ht="12" customHeight="1" x14ac:dyDescent="0.25">
      <c r="A549" s="13">
        <v>13</v>
      </c>
      <c r="B549" s="141" t="s">
        <v>174</v>
      </c>
      <c r="C549" s="141"/>
      <c r="D549" s="141"/>
      <c r="E549" s="141"/>
      <c r="F549" s="141"/>
      <c r="G549" s="14" t="s">
        <v>7</v>
      </c>
      <c r="H549" s="46"/>
      <c r="I549" s="34">
        <f>SUM(I550:I556)</f>
        <v>140000</v>
      </c>
      <c r="J549" s="34">
        <f>SUM(J550:J556)</f>
        <v>140000</v>
      </c>
      <c r="K549" s="15"/>
    </row>
    <row r="550" spans="1:11" ht="12" customHeight="1" x14ac:dyDescent="0.25">
      <c r="A550" s="5"/>
      <c r="B550" s="7">
        <v>3</v>
      </c>
      <c r="C550" s="60" t="s">
        <v>153</v>
      </c>
      <c r="D550" s="139"/>
      <c r="E550" s="139"/>
      <c r="F550" s="139"/>
      <c r="G550" s="139"/>
      <c r="H550" s="138">
        <v>4647000</v>
      </c>
      <c r="I550" s="61">
        <v>0</v>
      </c>
      <c r="J550" s="61">
        <f>I550</f>
        <v>0</v>
      </c>
      <c r="K550" s="59"/>
    </row>
    <row r="551" spans="1:11" ht="12" customHeight="1" x14ac:dyDescent="0.25">
      <c r="A551" s="5"/>
      <c r="B551" s="7">
        <v>4</v>
      </c>
      <c r="C551" s="30" t="s">
        <v>17</v>
      </c>
      <c r="D551" s="139"/>
      <c r="E551" s="139"/>
      <c r="F551" s="139"/>
      <c r="G551" s="139"/>
      <c r="H551" s="138"/>
      <c r="I551" s="39">
        <v>140000</v>
      </c>
      <c r="J551" s="39">
        <f>I551</f>
        <v>140000</v>
      </c>
      <c r="K551" s="1" t="s">
        <v>128</v>
      </c>
    </row>
    <row r="552" spans="1:11" ht="12" customHeight="1" x14ac:dyDescent="0.25">
      <c r="A552" s="5"/>
      <c r="B552" s="7">
        <v>6</v>
      </c>
      <c r="C552" s="30" t="s">
        <v>18</v>
      </c>
      <c r="D552" s="139"/>
      <c r="E552" s="139"/>
      <c r="F552" s="139"/>
      <c r="G552" s="139"/>
      <c r="H552" s="138"/>
      <c r="I552" s="39">
        <v>0</v>
      </c>
      <c r="J552" s="39">
        <f t="shared" ref="J552:J556" si="16">I552</f>
        <v>0</v>
      </c>
      <c r="K552" s="1" t="s">
        <v>128</v>
      </c>
    </row>
    <row r="553" spans="1:11" ht="12" customHeight="1" x14ac:dyDescent="0.25">
      <c r="A553" s="5"/>
      <c r="B553" s="7">
        <v>6</v>
      </c>
      <c r="C553" t="s">
        <v>19</v>
      </c>
      <c r="D553" s="139"/>
      <c r="E553" s="139"/>
      <c r="F553" s="139"/>
      <c r="G553" s="139"/>
      <c r="H553" s="137">
        <v>4131000</v>
      </c>
      <c r="I553" s="38"/>
      <c r="J553" s="38">
        <f t="shared" si="16"/>
        <v>0</v>
      </c>
      <c r="K553" s="1"/>
    </row>
    <row r="554" spans="1:11" ht="12" customHeight="1" x14ac:dyDescent="0.25">
      <c r="A554" s="5"/>
      <c r="B554" s="7">
        <v>2</v>
      </c>
      <c r="C554" s="30" t="s">
        <v>22</v>
      </c>
      <c r="D554" s="139"/>
      <c r="E554" s="139"/>
      <c r="F554" s="139"/>
      <c r="G554" s="139"/>
      <c r="H554" s="137"/>
      <c r="I554" s="39">
        <v>0</v>
      </c>
      <c r="J554" s="39">
        <f t="shared" si="16"/>
        <v>0</v>
      </c>
      <c r="K554" s="1" t="s">
        <v>128</v>
      </c>
    </row>
    <row r="555" spans="1:11" ht="12" customHeight="1" x14ac:dyDescent="0.25">
      <c r="A555" s="5"/>
      <c r="B555" s="7">
        <v>5</v>
      </c>
      <c r="C555" t="s">
        <v>20</v>
      </c>
      <c r="D555" s="7"/>
      <c r="E555" s="7"/>
      <c r="F555" s="7"/>
      <c r="G555" s="7">
        <f>E555*F555</f>
        <v>0</v>
      </c>
      <c r="H555" s="137"/>
      <c r="I555" s="38">
        <f>G555</f>
        <v>0</v>
      </c>
      <c r="J555" s="38">
        <f t="shared" si="16"/>
        <v>0</v>
      </c>
      <c r="K555" s="1"/>
    </row>
    <row r="556" spans="1:11" ht="12" customHeight="1" thickBot="1" x14ac:dyDescent="0.3">
      <c r="A556" s="5"/>
      <c r="B556" s="12">
        <v>10</v>
      </c>
      <c r="C556" t="s">
        <v>21</v>
      </c>
      <c r="D556" s="7"/>
      <c r="E556" s="7"/>
      <c r="F556" s="7"/>
      <c r="G556" s="7">
        <f>E556*F556</f>
        <v>0</v>
      </c>
      <c r="H556" s="3"/>
      <c r="I556" s="38">
        <f>G556</f>
        <v>0</v>
      </c>
      <c r="J556" s="38">
        <f t="shared" si="16"/>
        <v>0</v>
      </c>
      <c r="K556" s="1"/>
    </row>
    <row r="557" spans="1:11" ht="12" customHeight="1" x14ac:dyDescent="0.25">
      <c r="A557" s="13">
        <v>14</v>
      </c>
      <c r="B557" s="147" t="s">
        <v>175</v>
      </c>
      <c r="C557" s="147"/>
      <c r="D557" s="147"/>
      <c r="E557" s="147"/>
      <c r="F557" s="147"/>
      <c r="G557" s="14" t="s">
        <v>7</v>
      </c>
      <c r="H557" s="46"/>
      <c r="I557" s="34">
        <f>SUM(I558:I564)</f>
        <v>24000</v>
      </c>
      <c r="J557" s="34">
        <f>SUM(J558:J564)</f>
        <v>24000</v>
      </c>
      <c r="K557" s="15"/>
    </row>
    <row r="558" spans="1:11" ht="12" customHeight="1" x14ac:dyDescent="0.25">
      <c r="A558" s="5"/>
      <c r="B558" s="7">
        <v>3</v>
      </c>
      <c r="C558" s="60" t="s">
        <v>153</v>
      </c>
      <c r="D558" s="139"/>
      <c r="E558" s="139"/>
      <c r="F558" s="139"/>
      <c r="G558" s="139"/>
      <c r="H558" s="138">
        <v>445000</v>
      </c>
      <c r="I558" s="61">
        <v>0</v>
      </c>
      <c r="J558" s="61">
        <f>I558</f>
        <v>0</v>
      </c>
      <c r="K558" s="59"/>
    </row>
    <row r="559" spans="1:11" ht="12" customHeight="1" x14ac:dyDescent="0.25">
      <c r="A559" s="5"/>
      <c r="B559" s="7">
        <v>4</v>
      </c>
      <c r="C559" s="30" t="s">
        <v>17</v>
      </c>
      <c r="D559" s="139"/>
      <c r="E559" s="139"/>
      <c r="F559" s="139"/>
      <c r="G559" s="139"/>
      <c r="H559" s="138"/>
      <c r="I559" s="39">
        <v>24000</v>
      </c>
      <c r="J559" s="39">
        <f>I559</f>
        <v>24000</v>
      </c>
      <c r="K559" s="1" t="s">
        <v>128</v>
      </c>
    </row>
    <row r="560" spans="1:11" ht="12" customHeight="1" x14ac:dyDescent="0.25">
      <c r="A560" s="5"/>
      <c r="B560" s="7">
        <v>6</v>
      </c>
      <c r="C560" s="30" t="s">
        <v>18</v>
      </c>
      <c r="D560" s="139"/>
      <c r="E560" s="139"/>
      <c r="F560" s="139"/>
      <c r="G560" s="139"/>
      <c r="H560" s="138"/>
      <c r="I560" s="39">
        <v>0</v>
      </c>
      <c r="J560" s="39">
        <f t="shared" ref="J560:J564" si="17">I560</f>
        <v>0</v>
      </c>
      <c r="K560" s="1" t="s">
        <v>128</v>
      </c>
    </row>
    <row r="561" spans="1:11" ht="12" customHeight="1" x14ac:dyDescent="0.25">
      <c r="A561" s="5"/>
      <c r="B561" s="7">
        <v>6</v>
      </c>
      <c r="C561" t="s">
        <v>19</v>
      </c>
      <c r="D561" s="139"/>
      <c r="E561" s="139"/>
      <c r="F561" s="139"/>
      <c r="G561" s="139"/>
      <c r="H561" s="137">
        <v>336000</v>
      </c>
      <c r="I561" s="38"/>
      <c r="J561" s="38">
        <f t="shared" si="17"/>
        <v>0</v>
      </c>
      <c r="K561" s="1"/>
    </row>
    <row r="562" spans="1:11" ht="12" customHeight="1" x14ac:dyDescent="0.25">
      <c r="A562" s="5"/>
      <c r="B562" s="7">
        <v>2</v>
      </c>
      <c r="C562" s="30" t="s">
        <v>22</v>
      </c>
      <c r="D562" s="139"/>
      <c r="E562" s="139"/>
      <c r="F562" s="139"/>
      <c r="G562" s="139"/>
      <c r="H562" s="137"/>
      <c r="I562" s="39">
        <v>0</v>
      </c>
      <c r="J562" s="39">
        <f t="shared" si="17"/>
        <v>0</v>
      </c>
      <c r="K562" s="1"/>
    </row>
    <row r="563" spans="1:11" ht="12" customHeight="1" x14ac:dyDescent="0.25">
      <c r="A563" s="5"/>
      <c r="B563" s="7">
        <v>5</v>
      </c>
      <c r="C563" t="s">
        <v>20</v>
      </c>
      <c r="D563" s="7"/>
      <c r="E563" s="7"/>
      <c r="F563" s="7"/>
      <c r="G563" s="7">
        <f>E563*F563</f>
        <v>0</v>
      </c>
      <c r="H563" s="137"/>
      <c r="I563" s="38">
        <f>G563</f>
        <v>0</v>
      </c>
      <c r="J563" s="38">
        <f t="shared" si="17"/>
        <v>0</v>
      </c>
      <c r="K563" s="1"/>
    </row>
    <row r="564" spans="1:11" ht="12" customHeight="1" thickBot="1" x14ac:dyDescent="0.3">
      <c r="A564" s="5"/>
      <c r="B564" s="12">
        <v>10</v>
      </c>
      <c r="C564" t="s">
        <v>21</v>
      </c>
      <c r="D564" s="7"/>
      <c r="E564" s="7"/>
      <c r="F564" s="7"/>
      <c r="G564" s="7">
        <f>E564*F564</f>
        <v>0</v>
      </c>
      <c r="H564" s="3"/>
      <c r="I564" s="38">
        <f>G564</f>
        <v>0</v>
      </c>
      <c r="J564" s="38">
        <f t="shared" si="17"/>
        <v>0</v>
      </c>
      <c r="K564" s="1"/>
    </row>
    <row r="565" spans="1:11" ht="12" customHeight="1" x14ac:dyDescent="0.25">
      <c r="A565" s="13">
        <v>15</v>
      </c>
      <c r="B565" s="147" t="s">
        <v>176</v>
      </c>
      <c r="C565" s="147"/>
      <c r="D565" s="147"/>
      <c r="E565" s="147"/>
      <c r="F565" s="147"/>
      <c r="G565" s="14" t="s">
        <v>7</v>
      </c>
      <c r="H565" s="46"/>
      <c r="I565" s="34">
        <f>SUM(I566:I572)</f>
        <v>11000</v>
      </c>
      <c r="J565" s="34">
        <f>SUM(J566:J572)</f>
        <v>11000</v>
      </c>
      <c r="K565" s="15"/>
    </row>
    <row r="566" spans="1:11" ht="12" customHeight="1" x14ac:dyDescent="0.25">
      <c r="A566" s="5"/>
      <c r="B566" s="7">
        <v>3</v>
      </c>
      <c r="C566" s="60" t="s">
        <v>153</v>
      </c>
      <c r="D566" s="139"/>
      <c r="E566" s="139"/>
      <c r="F566" s="139"/>
      <c r="G566" s="139"/>
      <c r="H566" s="138">
        <v>200000</v>
      </c>
      <c r="I566" s="61">
        <v>0</v>
      </c>
      <c r="J566" s="61">
        <f>I566</f>
        <v>0</v>
      </c>
      <c r="K566" s="59"/>
    </row>
    <row r="567" spans="1:11" ht="12" customHeight="1" x14ac:dyDescent="0.25">
      <c r="A567" s="5"/>
      <c r="B567" s="7">
        <v>4</v>
      </c>
      <c r="C567" s="30" t="s">
        <v>17</v>
      </c>
      <c r="D567" s="139"/>
      <c r="E567" s="139"/>
      <c r="F567" s="139"/>
      <c r="G567" s="139"/>
      <c r="H567" s="138"/>
      <c r="I567" s="39">
        <v>11000</v>
      </c>
      <c r="J567" s="39">
        <f>I567</f>
        <v>11000</v>
      </c>
      <c r="K567" s="1" t="s">
        <v>128</v>
      </c>
    </row>
    <row r="568" spans="1:11" ht="12" customHeight="1" x14ac:dyDescent="0.25">
      <c r="A568" s="5"/>
      <c r="B568" s="7">
        <v>6</v>
      </c>
      <c r="C568" s="30" t="s">
        <v>18</v>
      </c>
      <c r="D568" s="139"/>
      <c r="E568" s="139"/>
      <c r="F568" s="139"/>
      <c r="G568" s="139"/>
      <c r="H568" s="138"/>
      <c r="I568" s="39">
        <v>0</v>
      </c>
      <c r="J568" s="39">
        <f t="shared" ref="J568:J572" si="18">I568</f>
        <v>0</v>
      </c>
      <c r="K568" s="1"/>
    </row>
    <row r="569" spans="1:11" ht="12" customHeight="1" x14ac:dyDescent="0.25">
      <c r="A569" s="5"/>
      <c r="B569" s="7">
        <v>6</v>
      </c>
      <c r="C569" t="s">
        <v>19</v>
      </c>
      <c r="D569" s="139"/>
      <c r="E569" s="139"/>
      <c r="F569" s="139"/>
      <c r="G569" s="139"/>
      <c r="H569" s="137">
        <v>155000</v>
      </c>
      <c r="I569" s="38"/>
      <c r="J569" s="38">
        <f t="shared" si="18"/>
        <v>0</v>
      </c>
      <c r="K569" s="1"/>
    </row>
    <row r="570" spans="1:11" ht="12" customHeight="1" x14ac:dyDescent="0.25">
      <c r="A570" s="5"/>
      <c r="B570" s="7">
        <v>2</v>
      </c>
      <c r="C570" s="30" t="s">
        <v>22</v>
      </c>
      <c r="D570" s="139"/>
      <c r="E570" s="139"/>
      <c r="F570" s="139"/>
      <c r="G570" s="139"/>
      <c r="H570" s="137"/>
      <c r="I570" s="39">
        <v>0</v>
      </c>
      <c r="J570" s="39">
        <f t="shared" si="18"/>
        <v>0</v>
      </c>
      <c r="K570" s="1">
        <v>0</v>
      </c>
    </row>
    <row r="571" spans="1:11" ht="12" customHeight="1" x14ac:dyDescent="0.25">
      <c r="A571" s="5"/>
      <c r="B571" s="7">
        <v>5</v>
      </c>
      <c r="C571" t="s">
        <v>20</v>
      </c>
      <c r="D571" s="7"/>
      <c r="E571" s="7"/>
      <c r="F571" s="7"/>
      <c r="G571" s="7">
        <f>E571*F571</f>
        <v>0</v>
      </c>
      <c r="H571" s="137"/>
      <c r="I571" s="38">
        <f>G571</f>
        <v>0</v>
      </c>
      <c r="J571" s="38">
        <f t="shared" si="18"/>
        <v>0</v>
      </c>
      <c r="K571" s="1"/>
    </row>
    <row r="572" spans="1:11" ht="12" customHeight="1" thickBot="1" x14ac:dyDescent="0.3">
      <c r="A572" s="5"/>
      <c r="B572" s="12">
        <v>10</v>
      </c>
      <c r="C572" t="s">
        <v>21</v>
      </c>
      <c r="D572" s="7"/>
      <c r="E572" s="7"/>
      <c r="F572" s="7"/>
      <c r="G572" s="7">
        <f>E572*F572</f>
        <v>0</v>
      </c>
      <c r="H572" s="3"/>
      <c r="I572" s="38">
        <f>G572</f>
        <v>0</v>
      </c>
      <c r="J572" s="38">
        <f t="shared" si="18"/>
        <v>0</v>
      </c>
      <c r="K572" s="1"/>
    </row>
    <row r="573" spans="1:11" ht="12" customHeight="1" x14ac:dyDescent="0.25">
      <c r="A573" s="13">
        <v>16</v>
      </c>
      <c r="B573" s="147" t="s">
        <v>177</v>
      </c>
      <c r="C573" s="147"/>
      <c r="D573" s="147"/>
      <c r="E573" s="147"/>
      <c r="F573" s="147"/>
      <c r="G573" s="14" t="s">
        <v>7</v>
      </c>
      <c r="H573" s="46"/>
      <c r="I573" s="34">
        <f>SUM(I574:I580)</f>
        <v>21000</v>
      </c>
      <c r="J573" s="34">
        <f>SUM(J574:J580)</f>
        <v>21000</v>
      </c>
      <c r="K573" s="15"/>
    </row>
    <row r="574" spans="1:11" ht="12" customHeight="1" x14ac:dyDescent="0.25">
      <c r="A574" s="5"/>
      <c r="B574" s="7">
        <v>3</v>
      </c>
      <c r="C574" s="60" t="s">
        <v>153</v>
      </c>
      <c r="D574" s="139"/>
      <c r="E574" s="139"/>
      <c r="F574" s="139"/>
      <c r="G574" s="139"/>
      <c r="H574" s="138">
        <v>390000</v>
      </c>
      <c r="I574" s="61">
        <v>0</v>
      </c>
      <c r="J574" s="61">
        <f>I574</f>
        <v>0</v>
      </c>
      <c r="K574" s="59"/>
    </row>
    <row r="575" spans="1:11" ht="12" customHeight="1" x14ac:dyDescent="0.25">
      <c r="A575" s="5"/>
      <c r="B575" s="7">
        <v>4</v>
      </c>
      <c r="C575" s="30" t="s">
        <v>17</v>
      </c>
      <c r="D575" s="139"/>
      <c r="E575" s="139"/>
      <c r="F575" s="139"/>
      <c r="G575" s="139"/>
      <c r="H575" s="138"/>
      <c r="I575" s="39">
        <v>21000</v>
      </c>
      <c r="J575" s="39">
        <f>I575</f>
        <v>21000</v>
      </c>
      <c r="K575" s="1" t="s">
        <v>128</v>
      </c>
    </row>
    <row r="576" spans="1:11" ht="12" customHeight="1" x14ac:dyDescent="0.25">
      <c r="A576" s="5"/>
      <c r="B576" s="7">
        <v>6</v>
      </c>
      <c r="C576" s="30" t="s">
        <v>18</v>
      </c>
      <c r="D576" s="139"/>
      <c r="E576" s="139"/>
      <c r="F576" s="139"/>
      <c r="G576" s="139"/>
      <c r="H576" s="138"/>
      <c r="I576" s="39">
        <v>0</v>
      </c>
      <c r="J576" s="39">
        <f t="shared" ref="J576:J580" si="19">I576</f>
        <v>0</v>
      </c>
      <c r="K576" s="1" t="s">
        <v>128</v>
      </c>
    </row>
    <row r="577" spans="1:11" ht="12" customHeight="1" x14ac:dyDescent="0.25">
      <c r="A577" s="5"/>
      <c r="B577" s="7">
        <v>6</v>
      </c>
      <c r="C577" t="s">
        <v>19</v>
      </c>
      <c r="D577" s="139"/>
      <c r="E577" s="139"/>
      <c r="F577" s="139"/>
      <c r="G577" s="139"/>
      <c r="H577" s="137">
        <v>296000</v>
      </c>
      <c r="I577" s="38"/>
      <c r="J577" s="38">
        <f t="shared" si="19"/>
        <v>0</v>
      </c>
      <c r="K577" s="1"/>
    </row>
    <row r="578" spans="1:11" ht="12" customHeight="1" x14ac:dyDescent="0.25">
      <c r="A578" s="5"/>
      <c r="B578" s="7">
        <v>2</v>
      </c>
      <c r="C578" s="30" t="s">
        <v>22</v>
      </c>
      <c r="D578" s="139"/>
      <c r="E578" s="139"/>
      <c r="F578" s="139"/>
      <c r="G578" s="139"/>
      <c r="H578" s="137"/>
      <c r="I578" s="39">
        <v>0</v>
      </c>
      <c r="J578" s="39">
        <f t="shared" si="19"/>
        <v>0</v>
      </c>
      <c r="K578" s="1"/>
    </row>
    <row r="579" spans="1:11" ht="12" customHeight="1" x14ac:dyDescent="0.25">
      <c r="A579" s="5"/>
      <c r="B579" s="7">
        <v>5</v>
      </c>
      <c r="C579" t="s">
        <v>20</v>
      </c>
      <c r="D579" s="7"/>
      <c r="E579" s="7"/>
      <c r="F579" s="7"/>
      <c r="G579" s="7">
        <f>E579*F579</f>
        <v>0</v>
      </c>
      <c r="H579" s="137"/>
      <c r="I579" s="38">
        <f>G579</f>
        <v>0</v>
      </c>
      <c r="J579" s="38">
        <f t="shared" si="19"/>
        <v>0</v>
      </c>
      <c r="K579" s="1"/>
    </row>
    <row r="580" spans="1:11" ht="12" customHeight="1" thickBot="1" x14ac:dyDescent="0.3">
      <c r="A580" s="5"/>
      <c r="B580" s="12">
        <v>10</v>
      </c>
      <c r="C580" t="s">
        <v>21</v>
      </c>
      <c r="D580" s="7"/>
      <c r="E580" s="7"/>
      <c r="F580" s="7"/>
      <c r="G580" s="7">
        <f>E580*F580</f>
        <v>0</v>
      </c>
      <c r="H580" s="3"/>
      <c r="I580" s="38">
        <f>G580</f>
        <v>0</v>
      </c>
      <c r="J580" s="38">
        <f t="shared" si="19"/>
        <v>0</v>
      </c>
      <c r="K580" s="1"/>
    </row>
    <row r="581" spans="1:11" ht="12" customHeight="1" x14ac:dyDescent="0.25">
      <c r="A581" s="13">
        <v>17</v>
      </c>
      <c r="B581" s="147" t="s">
        <v>265</v>
      </c>
      <c r="C581" s="147"/>
      <c r="D581" s="147"/>
      <c r="E581" s="147"/>
      <c r="F581" s="147"/>
      <c r="G581" s="14" t="s">
        <v>7</v>
      </c>
      <c r="H581" s="46"/>
      <c r="I581" s="34">
        <f>SUM(I582:I588)</f>
        <v>15500</v>
      </c>
      <c r="J581" s="34">
        <f>SUM(J582:J588)</f>
        <v>15500</v>
      </c>
      <c r="K581" s="15"/>
    </row>
    <row r="582" spans="1:11" ht="12" customHeight="1" x14ac:dyDescent="0.25">
      <c r="A582" s="5"/>
      <c r="B582" s="7">
        <v>3</v>
      </c>
      <c r="C582" s="60" t="s">
        <v>153</v>
      </c>
      <c r="D582" s="139"/>
      <c r="E582" s="139"/>
      <c r="F582" s="139"/>
      <c r="G582" s="139"/>
      <c r="H582" s="138">
        <v>0</v>
      </c>
      <c r="I582" s="61">
        <v>0</v>
      </c>
      <c r="J582" s="61">
        <f>I582</f>
        <v>0</v>
      </c>
      <c r="K582" s="59"/>
    </row>
    <row r="583" spans="1:11" ht="12" customHeight="1" x14ac:dyDescent="0.25">
      <c r="A583" s="5"/>
      <c r="B583" s="7">
        <v>4</v>
      </c>
      <c r="C583" s="30" t="s">
        <v>17</v>
      </c>
      <c r="D583" s="139"/>
      <c r="E583" s="139"/>
      <c r="F583" s="139"/>
      <c r="G583" s="139"/>
      <c r="H583" s="138"/>
      <c r="I583" s="39">
        <v>15500</v>
      </c>
      <c r="J583" s="39">
        <f>I583</f>
        <v>15500</v>
      </c>
      <c r="K583" s="1" t="s">
        <v>128</v>
      </c>
    </row>
    <row r="584" spans="1:11" ht="12" customHeight="1" x14ac:dyDescent="0.25">
      <c r="A584" s="5"/>
      <c r="B584" s="7">
        <v>6</v>
      </c>
      <c r="C584" s="30" t="s">
        <v>18</v>
      </c>
      <c r="D584" s="139"/>
      <c r="E584" s="139"/>
      <c r="F584" s="139"/>
      <c r="G584" s="139"/>
      <c r="H584" s="138"/>
      <c r="I584" s="39">
        <v>0</v>
      </c>
      <c r="J584" s="39">
        <f t="shared" ref="J584:J588" si="20">I584</f>
        <v>0</v>
      </c>
      <c r="K584" s="1" t="s">
        <v>128</v>
      </c>
    </row>
    <row r="585" spans="1:11" ht="12" customHeight="1" x14ac:dyDescent="0.25">
      <c r="A585" s="5"/>
      <c r="B585" s="7">
        <v>6</v>
      </c>
      <c r="C585" t="s">
        <v>19</v>
      </c>
      <c r="D585" s="139"/>
      <c r="E585" s="139"/>
      <c r="F585" s="139"/>
      <c r="G585" s="139"/>
      <c r="H585" s="137">
        <v>0</v>
      </c>
      <c r="I585" s="38"/>
      <c r="J585" s="38">
        <f t="shared" si="20"/>
        <v>0</v>
      </c>
      <c r="K585" s="1"/>
    </row>
    <row r="586" spans="1:11" ht="12" customHeight="1" x14ac:dyDescent="0.25">
      <c r="A586" s="5"/>
      <c r="B586" s="7">
        <v>2</v>
      </c>
      <c r="C586" s="30" t="s">
        <v>22</v>
      </c>
      <c r="D586" s="139"/>
      <c r="E586" s="139"/>
      <c r="F586" s="139"/>
      <c r="G586" s="139"/>
      <c r="H586" s="137"/>
      <c r="I586" s="39">
        <v>0</v>
      </c>
      <c r="J586" s="39">
        <f t="shared" si="20"/>
        <v>0</v>
      </c>
      <c r="K586" s="1"/>
    </row>
    <row r="587" spans="1:11" ht="12" customHeight="1" x14ac:dyDescent="0.25">
      <c r="A587" s="5"/>
      <c r="B587" s="7">
        <v>5</v>
      </c>
      <c r="C587" t="s">
        <v>20</v>
      </c>
      <c r="D587" s="7"/>
      <c r="E587" s="7"/>
      <c r="F587" s="7"/>
      <c r="G587" s="7">
        <f>E587*F587</f>
        <v>0</v>
      </c>
      <c r="H587" s="137"/>
      <c r="I587" s="38">
        <f>G587</f>
        <v>0</v>
      </c>
      <c r="J587" s="38">
        <f t="shared" si="20"/>
        <v>0</v>
      </c>
      <c r="K587" s="1"/>
    </row>
    <row r="588" spans="1:11" ht="12" customHeight="1" thickBot="1" x14ac:dyDescent="0.3">
      <c r="A588" s="5"/>
      <c r="B588" s="12">
        <v>10</v>
      </c>
      <c r="C588" t="s">
        <v>21</v>
      </c>
      <c r="D588" s="7"/>
      <c r="E588" s="7"/>
      <c r="F588" s="7"/>
      <c r="G588" s="7">
        <f>E588*F588</f>
        <v>0</v>
      </c>
      <c r="H588" s="3"/>
      <c r="I588" s="38">
        <f>G588</f>
        <v>0</v>
      </c>
      <c r="J588" s="38">
        <f t="shared" si="20"/>
        <v>0</v>
      </c>
      <c r="K588" s="1"/>
    </row>
    <row r="589" spans="1:11" ht="12" customHeight="1" x14ac:dyDescent="0.25">
      <c r="A589" s="13">
        <v>18</v>
      </c>
      <c r="B589" s="141" t="s">
        <v>178</v>
      </c>
      <c r="C589" s="141"/>
      <c r="D589" s="141"/>
      <c r="E589" s="141"/>
      <c r="F589" s="141"/>
      <c r="G589" s="14" t="s">
        <v>7</v>
      </c>
      <c r="H589" s="46"/>
      <c r="I589" s="34">
        <f>SUM(I590:I596)</f>
        <v>205000</v>
      </c>
      <c r="J589" s="34">
        <f>SUM(J590:J596)</f>
        <v>205000</v>
      </c>
      <c r="K589" s="15"/>
    </row>
    <row r="590" spans="1:11" ht="46.5" customHeight="1" x14ac:dyDescent="0.25">
      <c r="A590" s="5"/>
      <c r="B590" s="7">
        <v>3</v>
      </c>
      <c r="C590" s="30" t="s">
        <v>153</v>
      </c>
      <c r="D590" s="139"/>
      <c r="E590" s="139"/>
      <c r="F590" s="139"/>
      <c r="G590" s="139"/>
      <c r="H590" s="138"/>
      <c r="I590" s="39">
        <v>205000</v>
      </c>
      <c r="J590" s="39">
        <f>I590</f>
        <v>205000</v>
      </c>
      <c r="K590" s="59" t="s">
        <v>182</v>
      </c>
    </row>
    <row r="591" spans="1:11" ht="12" customHeight="1" x14ac:dyDescent="0.25">
      <c r="A591" s="5"/>
      <c r="B591" s="7">
        <v>4</v>
      </c>
      <c r="C591" t="s">
        <v>17</v>
      </c>
      <c r="D591" s="139"/>
      <c r="E591" s="139"/>
      <c r="F591" s="139"/>
      <c r="G591" s="139"/>
      <c r="H591" s="138"/>
      <c r="I591" s="38"/>
      <c r="J591" s="38"/>
      <c r="K591" s="1"/>
    </row>
    <row r="592" spans="1:11" ht="12" customHeight="1" x14ac:dyDescent="0.25">
      <c r="A592" s="5"/>
      <c r="B592" s="7">
        <v>6</v>
      </c>
      <c r="C592" t="s">
        <v>18</v>
      </c>
      <c r="D592" s="139"/>
      <c r="E592" s="139"/>
      <c r="F592" s="139"/>
      <c r="G592" s="139"/>
      <c r="H592" s="138"/>
      <c r="I592" s="38"/>
      <c r="J592" s="38"/>
      <c r="K592" s="1"/>
    </row>
    <row r="593" spans="1:11" ht="12" customHeight="1" x14ac:dyDescent="0.25">
      <c r="A593" s="5"/>
      <c r="B593" s="7">
        <v>6</v>
      </c>
      <c r="C593" t="s">
        <v>19</v>
      </c>
      <c r="D593" s="139"/>
      <c r="E593" s="139"/>
      <c r="F593" s="139"/>
      <c r="G593" s="139"/>
      <c r="H593" s="137"/>
      <c r="I593" s="38"/>
      <c r="J593" s="38"/>
      <c r="K593" s="1"/>
    </row>
    <row r="594" spans="1:11" ht="12" customHeight="1" x14ac:dyDescent="0.25">
      <c r="A594" s="5"/>
      <c r="B594" s="7">
        <v>2</v>
      </c>
      <c r="C594" t="s">
        <v>22</v>
      </c>
      <c r="D594" s="139"/>
      <c r="E594" s="139"/>
      <c r="F594" s="139"/>
      <c r="G594" s="139"/>
      <c r="H594" s="137"/>
      <c r="I594" s="38"/>
      <c r="J594" s="38"/>
      <c r="K594" s="1"/>
    </row>
    <row r="595" spans="1:11" ht="12" customHeight="1" x14ac:dyDescent="0.25">
      <c r="A595" s="5"/>
      <c r="B595" s="7">
        <v>5</v>
      </c>
      <c r="C595" t="s">
        <v>20</v>
      </c>
      <c r="D595" s="7"/>
      <c r="E595" s="7"/>
      <c r="F595" s="7"/>
      <c r="G595" s="7">
        <f>E595*F595</f>
        <v>0</v>
      </c>
      <c r="H595" s="137"/>
      <c r="I595" s="38">
        <f>G595</f>
        <v>0</v>
      </c>
      <c r="J595" s="38"/>
      <c r="K595" s="1"/>
    </row>
    <row r="596" spans="1:11" ht="12" customHeight="1" thickBot="1" x14ac:dyDescent="0.3">
      <c r="A596" s="5"/>
      <c r="B596" s="12">
        <v>10</v>
      </c>
      <c r="C596" t="s">
        <v>21</v>
      </c>
      <c r="D596" s="7"/>
      <c r="E596" s="7"/>
      <c r="F596" s="7"/>
      <c r="G596" s="7">
        <f>E596*F596</f>
        <v>0</v>
      </c>
      <c r="H596" s="3"/>
      <c r="I596" s="38">
        <f>G596</f>
        <v>0</v>
      </c>
      <c r="J596" s="38"/>
      <c r="K596" s="1"/>
    </row>
    <row r="597" spans="1:11" ht="12" customHeight="1" x14ac:dyDescent="0.25">
      <c r="A597" s="13">
        <v>19</v>
      </c>
      <c r="B597" s="142" t="s">
        <v>179</v>
      </c>
      <c r="C597" s="142"/>
      <c r="D597" s="142"/>
      <c r="E597" s="142"/>
      <c r="F597" s="142"/>
      <c r="G597" s="14" t="s">
        <v>7</v>
      </c>
      <c r="H597" s="34">
        <f>SUM(H598:H604)</f>
        <v>1170000</v>
      </c>
      <c r="I597" s="34">
        <f>SUM(I598:I604)</f>
        <v>316000</v>
      </c>
      <c r="J597" s="34">
        <f>SUM(J598:J604)</f>
        <v>316000</v>
      </c>
      <c r="K597" s="15"/>
    </row>
    <row r="598" spans="1:11" ht="12" customHeight="1" x14ac:dyDescent="0.25">
      <c r="A598" s="5"/>
      <c r="B598" s="7">
        <v>3</v>
      </c>
      <c r="C598" t="s">
        <v>16</v>
      </c>
      <c r="D598" s="139"/>
      <c r="E598" s="139"/>
      <c r="F598" s="139"/>
      <c r="G598" s="139"/>
      <c r="H598" s="137">
        <v>1170000</v>
      </c>
      <c r="I598" s="38"/>
      <c r="J598" s="38"/>
      <c r="K598" s="1"/>
    </row>
    <row r="599" spans="1:11" ht="12" customHeight="1" x14ac:dyDescent="0.25">
      <c r="A599" s="5"/>
      <c r="B599" s="7">
        <v>4</v>
      </c>
      <c r="C599" t="s">
        <v>17</v>
      </c>
      <c r="D599" s="139"/>
      <c r="E599" s="139"/>
      <c r="F599" s="139"/>
      <c r="G599" s="139"/>
      <c r="H599" s="137"/>
      <c r="I599" s="38"/>
      <c r="J599" s="38"/>
      <c r="K599" s="1"/>
    </row>
    <row r="600" spans="1:11" ht="12" customHeight="1" x14ac:dyDescent="0.25">
      <c r="A600" s="5"/>
      <c r="B600" s="7">
        <v>6</v>
      </c>
      <c r="C600" t="s">
        <v>18</v>
      </c>
      <c r="D600" s="139"/>
      <c r="E600" s="139"/>
      <c r="F600" s="139"/>
      <c r="G600" s="139"/>
      <c r="H600" s="137"/>
      <c r="I600" s="38"/>
      <c r="J600" s="38"/>
      <c r="K600" s="1"/>
    </row>
    <row r="601" spans="1:11" ht="12" customHeight="1" x14ac:dyDescent="0.25">
      <c r="A601" s="5"/>
      <c r="B601" s="7">
        <v>6</v>
      </c>
      <c r="C601" t="s">
        <v>19</v>
      </c>
      <c r="D601" s="139"/>
      <c r="E601" s="139"/>
      <c r="F601" s="139"/>
      <c r="G601" s="139"/>
      <c r="H601" s="137"/>
      <c r="I601" s="38"/>
      <c r="J601" s="38"/>
      <c r="K601" s="1"/>
    </row>
    <row r="602" spans="1:11" ht="12" customHeight="1" x14ac:dyDescent="0.25">
      <c r="A602" s="5"/>
      <c r="B602" s="7">
        <v>2</v>
      </c>
      <c r="C602" t="s">
        <v>22</v>
      </c>
      <c r="D602" s="139"/>
      <c r="E602" s="139"/>
      <c r="F602" s="139"/>
      <c r="G602" s="139"/>
      <c r="H602" s="137"/>
      <c r="I602" s="38"/>
      <c r="J602" s="38"/>
      <c r="K602" s="1"/>
    </row>
    <row r="603" spans="1:11" ht="12" customHeight="1" x14ac:dyDescent="0.25">
      <c r="A603" s="5"/>
      <c r="B603" s="7">
        <v>5</v>
      </c>
      <c r="C603" s="30" t="s">
        <v>20</v>
      </c>
      <c r="D603" s="31" t="s">
        <v>125</v>
      </c>
      <c r="E603" s="31">
        <v>1</v>
      </c>
      <c r="F603" s="107">
        <v>316000</v>
      </c>
      <c r="G603" s="107">
        <f>E603*F603</f>
        <v>316000</v>
      </c>
      <c r="H603" s="137"/>
      <c r="I603" s="39">
        <f>G603</f>
        <v>316000</v>
      </c>
      <c r="J603" s="39">
        <f>I603</f>
        <v>316000</v>
      </c>
      <c r="K603" s="32" t="s">
        <v>126</v>
      </c>
    </row>
    <row r="604" spans="1:11" ht="12" customHeight="1" thickBot="1" x14ac:dyDescent="0.3">
      <c r="A604" s="5"/>
      <c r="B604" s="12">
        <v>10</v>
      </c>
      <c r="C604" t="s">
        <v>21</v>
      </c>
      <c r="D604" s="7"/>
      <c r="E604" s="7"/>
      <c r="F604" s="7"/>
      <c r="G604" s="7">
        <f>E604*F604</f>
        <v>0</v>
      </c>
      <c r="H604" s="137"/>
      <c r="I604" s="38">
        <f>G604</f>
        <v>0</v>
      </c>
      <c r="J604" s="38"/>
      <c r="K604" s="1"/>
    </row>
    <row r="605" spans="1:11" ht="12" customHeight="1" x14ac:dyDescent="0.25">
      <c r="A605" s="132">
        <v>20</v>
      </c>
      <c r="B605" s="141" t="s">
        <v>181</v>
      </c>
      <c r="C605" s="141"/>
      <c r="D605" s="141"/>
      <c r="E605" s="141"/>
      <c r="F605" s="141"/>
      <c r="G605" s="14" t="s">
        <v>7</v>
      </c>
      <c r="H605" s="46"/>
      <c r="I605" s="34">
        <f>SUM(I606:I612)</f>
        <v>392630</v>
      </c>
      <c r="J605" s="34">
        <f>SUM(J606:J612)</f>
        <v>392630</v>
      </c>
      <c r="K605" s="15"/>
    </row>
    <row r="606" spans="1:11" ht="12" customHeight="1" x14ac:dyDescent="0.25">
      <c r="A606" s="5"/>
      <c r="B606" s="7">
        <v>3</v>
      </c>
      <c r="C606" s="60" t="s">
        <v>153</v>
      </c>
      <c r="D606" s="139"/>
      <c r="E606" s="139"/>
      <c r="F606" s="139"/>
      <c r="G606" s="139"/>
      <c r="H606" s="138">
        <v>1289000</v>
      </c>
      <c r="I606" s="61">
        <v>0</v>
      </c>
      <c r="J606" s="61">
        <f>I606</f>
        <v>0</v>
      </c>
      <c r="K606" s="59"/>
    </row>
    <row r="607" spans="1:11" ht="12" customHeight="1" x14ac:dyDescent="0.25">
      <c r="A607" s="5"/>
      <c r="B607" s="7">
        <v>4</v>
      </c>
      <c r="C607" s="30" t="s">
        <v>17</v>
      </c>
      <c r="D607" s="139"/>
      <c r="E607" s="139"/>
      <c r="F607" s="139"/>
      <c r="G607" s="139"/>
      <c r="H607" s="138"/>
      <c r="I607" s="125">
        <v>47630</v>
      </c>
      <c r="J607" s="125">
        <f>I607</f>
        <v>47630</v>
      </c>
      <c r="K607" s="1" t="s">
        <v>168</v>
      </c>
    </row>
    <row r="608" spans="1:11" ht="12" customHeight="1" x14ac:dyDescent="0.25">
      <c r="A608" s="5"/>
      <c r="B608" s="7">
        <v>6</v>
      </c>
      <c r="C608" s="30" t="s">
        <v>18</v>
      </c>
      <c r="D608" s="139"/>
      <c r="E608" s="139"/>
      <c r="F608" s="139"/>
      <c r="G608" s="139"/>
      <c r="H608" s="138"/>
      <c r="I608" s="39">
        <v>5000</v>
      </c>
      <c r="J608" s="39">
        <f t="shared" ref="J608:J612" si="21">I608</f>
        <v>5000</v>
      </c>
      <c r="K608" s="1" t="s">
        <v>168</v>
      </c>
    </row>
    <row r="609" spans="1:11" ht="12" customHeight="1" x14ac:dyDescent="0.25">
      <c r="A609" s="5"/>
      <c r="B609" s="7">
        <v>6</v>
      </c>
      <c r="C609" t="s">
        <v>19</v>
      </c>
      <c r="D609" s="139"/>
      <c r="E609" s="139"/>
      <c r="F609" s="139"/>
      <c r="G609" s="139"/>
      <c r="H609" s="137">
        <v>1128000</v>
      </c>
      <c r="I609" s="38"/>
      <c r="J609" s="38">
        <f t="shared" si="21"/>
        <v>0</v>
      </c>
      <c r="K609" s="1"/>
    </row>
    <row r="610" spans="1:11" ht="12" customHeight="1" x14ac:dyDescent="0.25">
      <c r="A610" s="5"/>
      <c r="B610" s="7">
        <v>2</v>
      </c>
      <c r="C610" s="30" t="s">
        <v>22</v>
      </c>
      <c r="D610" s="139"/>
      <c r="E610" s="139"/>
      <c r="F610" s="139"/>
      <c r="G610" s="139"/>
      <c r="H610" s="137"/>
      <c r="I610" s="39">
        <v>340000</v>
      </c>
      <c r="J610" s="39">
        <f t="shared" si="21"/>
        <v>340000</v>
      </c>
      <c r="K610" s="1" t="s">
        <v>168</v>
      </c>
    </row>
    <row r="611" spans="1:11" ht="12" customHeight="1" x14ac:dyDescent="0.25">
      <c r="A611" s="5"/>
      <c r="B611" s="7">
        <v>5</v>
      </c>
      <c r="C611" t="s">
        <v>20</v>
      </c>
      <c r="D611" s="7"/>
      <c r="E611" s="7"/>
      <c r="F611" s="7"/>
      <c r="G611" s="7">
        <f>E611*F611</f>
        <v>0</v>
      </c>
      <c r="H611" s="137"/>
      <c r="I611" s="38">
        <f>G611</f>
        <v>0</v>
      </c>
      <c r="J611" s="38">
        <f t="shared" si="21"/>
        <v>0</v>
      </c>
      <c r="K611" s="1"/>
    </row>
    <row r="612" spans="1:11" ht="12" customHeight="1" thickBot="1" x14ac:dyDescent="0.3">
      <c r="A612" s="5"/>
      <c r="B612" s="12">
        <v>10</v>
      </c>
      <c r="C612" t="s">
        <v>21</v>
      </c>
      <c r="D612" s="7"/>
      <c r="E612" s="7"/>
      <c r="F612" s="7"/>
      <c r="G612" s="7">
        <f>E612*F612</f>
        <v>0</v>
      </c>
      <c r="H612" s="3"/>
      <c r="I612" s="38">
        <f>G612</f>
        <v>0</v>
      </c>
      <c r="J612" s="38">
        <f t="shared" si="21"/>
        <v>0</v>
      </c>
      <c r="K612" s="1"/>
    </row>
    <row r="613" spans="1:11" ht="33.75" customHeight="1" x14ac:dyDescent="0.25">
      <c r="A613" s="13">
        <v>21</v>
      </c>
      <c r="B613" s="141" t="s">
        <v>183</v>
      </c>
      <c r="C613" s="141"/>
      <c r="D613" s="141"/>
      <c r="E613" s="141"/>
      <c r="F613" s="141"/>
      <c r="G613" s="14" t="s">
        <v>7</v>
      </c>
      <c r="H613" s="46"/>
      <c r="I613" s="34">
        <f>SUM(I614:I620)</f>
        <v>279310</v>
      </c>
      <c r="J613" s="34">
        <f>SUM(J614:J620)</f>
        <v>279310</v>
      </c>
      <c r="K613" s="15"/>
    </row>
    <row r="614" spans="1:11" ht="12" customHeight="1" x14ac:dyDescent="0.25">
      <c r="A614" s="5"/>
      <c r="B614" s="7">
        <v>3</v>
      </c>
      <c r="C614" s="60" t="s">
        <v>153</v>
      </c>
      <c r="D614" s="139"/>
      <c r="E614" s="139"/>
      <c r="F614" s="139"/>
      <c r="G614" s="139"/>
      <c r="H614" s="138">
        <v>45000</v>
      </c>
      <c r="I614" s="61">
        <v>0</v>
      </c>
      <c r="J614" s="61">
        <f>I614</f>
        <v>0</v>
      </c>
      <c r="K614" s="59"/>
    </row>
    <row r="615" spans="1:11" ht="12" customHeight="1" x14ac:dyDescent="0.25">
      <c r="A615" s="5"/>
      <c r="B615" s="7">
        <v>4</v>
      </c>
      <c r="C615" s="60" t="s">
        <v>17</v>
      </c>
      <c r="D615" s="139"/>
      <c r="E615" s="139"/>
      <c r="F615" s="139"/>
      <c r="G615" s="139"/>
      <c r="H615" s="138"/>
      <c r="I615" s="61">
        <v>0</v>
      </c>
      <c r="J615" s="61">
        <f>I615</f>
        <v>0</v>
      </c>
      <c r="K615" s="1" t="s">
        <v>168</v>
      </c>
    </row>
    <row r="616" spans="1:11" ht="12" customHeight="1" x14ac:dyDescent="0.25">
      <c r="A616" s="5"/>
      <c r="B616" s="7">
        <v>6</v>
      </c>
      <c r="C616" s="30" t="s">
        <v>18</v>
      </c>
      <c r="D616" s="139"/>
      <c r="E616" s="139"/>
      <c r="F616" s="139"/>
      <c r="G616" s="139"/>
      <c r="H616" s="138"/>
      <c r="I616" s="39">
        <v>5310</v>
      </c>
      <c r="J616" s="39">
        <f t="shared" ref="J616:J620" si="22">I616</f>
        <v>5310</v>
      </c>
      <c r="K616" s="1" t="s">
        <v>168</v>
      </c>
    </row>
    <row r="617" spans="1:11" ht="12" customHeight="1" x14ac:dyDescent="0.25">
      <c r="A617" s="5"/>
      <c r="B617" s="7">
        <v>6</v>
      </c>
      <c r="C617" t="s">
        <v>19</v>
      </c>
      <c r="D617" s="139"/>
      <c r="E617" s="139"/>
      <c r="F617" s="139"/>
      <c r="G617" s="139"/>
      <c r="H617" s="137">
        <v>293081</v>
      </c>
      <c r="I617" s="38"/>
      <c r="J617" s="38">
        <f t="shared" si="22"/>
        <v>0</v>
      </c>
      <c r="K617" s="1"/>
    </row>
    <row r="618" spans="1:11" ht="12" customHeight="1" x14ac:dyDescent="0.25">
      <c r="A618" s="5"/>
      <c r="B618" s="7">
        <v>2</v>
      </c>
      <c r="C618" s="30" t="s">
        <v>22</v>
      </c>
      <c r="D618" s="139"/>
      <c r="E618" s="139"/>
      <c r="F618" s="139"/>
      <c r="G618" s="139"/>
      <c r="H618" s="137"/>
      <c r="I618" s="39">
        <v>274000</v>
      </c>
      <c r="J618" s="39">
        <f t="shared" si="22"/>
        <v>274000</v>
      </c>
      <c r="K618" s="1" t="s">
        <v>168</v>
      </c>
    </row>
    <row r="619" spans="1:11" ht="12" customHeight="1" x14ac:dyDescent="0.25">
      <c r="A619" s="5"/>
      <c r="B619" s="7">
        <v>5</v>
      </c>
      <c r="C619" t="s">
        <v>20</v>
      </c>
      <c r="D619" s="7"/>
      <c r="E619" s="7"/>
      <c r="F619" s="7"/>
      <c r="G619" s="7">
        <f>E619*F619</f>
        <v>0</v>
      </c>
      <c r="H619" s="137"/>
      <c r="I619" s="38">
        <f>G619</f>
        <v>0</v>
      </c>
      <c r="J619" s="38">
        <f t="shared" si="22"/>
        <v>0</v>
      </c>
      <c r="K619" s="1"/>
    </row>
    <row r="620" spans="1:11" ht="12" customHeight="1" thickBot="1" x14ac:dyDescent="0.3">
      <c r="A620" s="5"/>
      <c r="B620" s="12">
        <v>10</v>
      </c>
      <c r="C620" t="s">
        <v>21</v>
      </c>
      <c r="D620" s="7"/>
      <c r="E620" s="7"/>
      <c r="F620" s="7"/>
      <c r="G620" s="7">
        <f>E620*F620</f>
        <v>0</v>
      </c>
      <c r="H620" s="3"/>
      <c r="I620" s="38">
        <f>G620</f>
        <v>0</v>
      </c>
      <c r="J620" s="38">
        <f t="shared" si="22"/>
        <v>0</v>
      </c>
      <c r="K620" s="1"/>
    </row>
    <row r="621" spans="1:11" ht="35.25" customHeight="1" x14ac:dyDescent="0.25">
      <c r="A621" s="13">
        <v>22</v>
      </c>
      <c r="B621" s="144" t="s">
        <v>184</v>
      </c>
      <c r="C621" s="144"/>
      <c r="D621" s="144"/>
      <c r="E621" s="144"/>
      <c r="F621" s="144"/>
      <c r="G621" s="14" t="s">
        <v>7</v>
      </c>
      <c r="H621" s="46"/>
      <c r="I621" s="34">
        <f>SUM(I622:I628)</f>
        <v>839000</v>
      </c>
      <c r="J621" s="34">
        <f>SUM(J622:J628)</f>
        <v>839000</v>
      </c>
      <c r="K621" s="15"/>
    </row>
    <row r="622" spans="1:11" ht="12" customHeight="1" x14ac:dyDescent="0.25">
      <c r="A622" s="5"/>
      <c r="B622" s="7">
        <v>3</v>
      </c>
      <c r="C622" s="60" t="s">
        <v>153</v>
      </c>
      <c r="D622" s="139"/>
      <c r="E622" s="139"/>
      <c r="F622" s="139"/>
      <c r="G622" s="139"/>
      <c r="H622" s="138">
        <v>1622031</v>
      </c>
      <c r="I622" s="61">
        <v>0</v>
      </c>
      <c r="J622" s="61">
        <f>I622</f>
        <v>0</v>
      </c>
      <c r="K622" s="59"/>
    </row>
    <row r="623" spans="1:11" ht="12" customHeight="1" x14ac:dyDescent="0.25">
      <c r="A623" s="5"/>
      <c r="B623" s="7">
        <v>4</v>
      </c>
      <c r="C623" s="60" t="s">
        <v>17</v>
      </c>
      <c r="D623" s="139"/>
      <c r="E623" s="139"/>
      <c r="F623" s="139"/>
      <c r="G623" s="139"/>
      <c r="H623" s="138"/>
      <c r="I623" s="61">
        <v>0</v>
      </c>
      <c r="J623" s="61">
        <f>I623</f>
        <v>0</v>
      </c>
      <c r="K623" s="1" t="s">
        <v>168</v>
      </c>
    </row>
    <row r="624" spans="1:11" ht="12" customHeight="1" x14ac:dyDescent="0.25">
      <c r="A624" s="5"/>
      <c r="B624" s="7">
        <v>6</v>
      </c>
      <c r="C624" s="30" t="s">
        <v>18</v>
      </c>
      <c r="D624" s="139"/>
      <c r="E624" s="139"/>
      <c r="F624" s="139"/>
      <c r="G624" s="139"/>
      <c r="H624" s="138"/>
      <c r="I624" s="39">
        <v>9000</v>
      </c>
      <c r="J624" s="39">
        <f t="shared" ref="J624:J628" si="23">I624</f>
        <v>9000</v>
      </c>
      <c r="K624" s="1" t="s">
        <v>168</v>
      </c>
    </row>
    <row r="625" spans="1:11" ht="12" customHeight="1" x14ac:dyDescent="0.25">
      <c r="A625" s="5"/>
      <c r="B625" s="7">
        <v>6</v>
      </c>
      <c r="C625" t="s">
        <v>19</v>
      </c>
      <c r="D625" s="139"/>
      <c r="E625" s="139"/>
      <c r="F625" s="139"/>
      <c r="G625" s="139"/>
      <c r="H625" s="137">
        <v>1225144</v>
      </c>
      <c r="I625" s="38"/>
      <c r="J625" s="38">
        <f t="shared" si="23"/>
        <v>0</v>
      </c>
      <c r="K625" s="1"/>
    </row>
    <row r="626" spans="1:11" ht="12" customHeight="1" x14ac:dyDescent="0.25">
      <c r="A626" s="5"/>
      <c r="B626" s="7">
        <v>2</v>
      </c>
      <c r="C626" s="30" t="s">
        <v>22</v>
      </c>
      <c r="D626" s="139"/>
      <c r="E626" s="139"/>
      <c r="F626" s="139"/>
      <c r="G626" s="139"/>
      <c r="H626" s="137"/>
      <c r="I626" s="39">
        <v>830000</v>
      </c>
      <c r="J626" s="39">
        <f t="shared" si="23"/>
        <v>830000</v>
      </c>
      <c r="K626" s="1" t="s">
        <v>168</v>
      </c>
    </row>
    <row r="627" spans="1:11" ht="12" customHeight="1" x14ac:dyDescent="0.25">
      <c r="A627" s="5"/>
      <c r="B627" s="7">
        <v>5</v>
      </c>
      <c r="C627" t="s">
        <v>20</v>
      </c>
      <c r="D627" s="7"/>
      <c r="E627" s="7"/>
      <c r="F627" s="7"/>
      <c r="G627" s="7">
        <f>E627*F627</f>
        <v>0</v>
      </c>
      <c r="H627" s="137"/>
      <c r="I627" s="38">
        <f>G627</f>
        <v>0</v>
      </c>
      <c r="J627" s="38">
        <f t="shared" si="23"/>
        <v>0</v>
      </c>
      <c r="K627" s="1"/>
    </row>
    <row r="628" spans="1:11" ht="12" customHeight="1" thickBot="1" x14ac:dyDescent="0.3">
      <c r="A628" s="5"/>
      <c r="B628" s="12">
        <v>10</v>
      </c>
      <c r="C628" t="s">
        <v>21</v>
      </c>
      <c r="D628" s="7"/>
      <c r="E628" s="7"/>
      <c r="F628" s="7"/>
      <c r="G628" s="7">
        <f>E628*F628</f>
        <v>0</v>
      </c>
      <c r="H628" s="3"/>
      <c r="I628" s="38">
        <f>G628</f>
        <v>0</v>
      </c>
      <c r="J628" s="38">
        <f t="shared" si="23"/>
        <v>0</v>
      </c>
      <c r="K628" s="1"/>
    </row>
    <row r="629" spans="1:11" ht="34.5" customHeight="1" x14ac:dyDescent="0.25">
      <c r="A629" s="13">
        <v>23</v>
      </c>
      <c r="B629" s="144" t="s">
        <v>185</v>
      </c>
      <c r="C629" s="144"/>
      <c r="D629" s="144"/>
      <c r="E629" s="144"/>
      <c r="F629" s="144"/>
      <c r="G629" s="14" t="s">
        <v>7</v>
      </c>
      <c r="H629" s="46"/>
      <c r="I629" s="34">
        <f>SUM(I630:I636)</f>
        <v>842900</v>
      </c>
      <c r="J629" s="34">
        <f>SUM(J630:J636)</f>
        <v>842900</v>
      </c>
      <c r="K629" s="15"/>
    </row>
    <row r="630" spans="1:11" ht="12" customHeight="1" x14ac:dyDescent="0.25">
      <c r="A630" s="5"/>
      <c r="B630" s="7">
        <v>3</v>
      </c>
      <c r="C630" s="60" t="s">
        <v>153</v>
      </c>
      <c r="D630" s="139"/>
      <c r="E630" s="139"/>
      <c r="F630" s="139"/>
      <c r="G630" s="139"/>
      <c r="H630" s="138">
        <v>1216000</v>
      </c>
      <c r="I630" s="61">
        <v>0</v>
      </c>
      <c r="J630" s="61">
        <f>I630</f>
        <v>0</v>
      </c>
      <c r="K630" s="59"/>
    </row>
    <row r="631" spans="1:11" ht="12" customHeight="1" x14ac:dyDescent="0.25">
      <c r="A631" s="5"/>
      <c r="B631" s="7">
        <v>4</v>
      </c>
      <c r="C631" s="30" t="s">
        <v>17</v>
      </c>
      <c r="D631" s="139"/>
      <c r="E631" s="139"/>
      <c r="F631" s="139"/>
      <c r="G631" s="139"/>
      <c r="H631" s="138"/>
      <c r="I631" s="39">
        <v>11900</v>
      </c>
      <c r="J631" s="39">
        <f>I631</f>
        <v>11900</v>
      </c>
      <c r="K631" s="1" t="s">
        <v>168</v>
      </c>
    </row>
    <row r="632" spans="1:11" ht="12" customHeight="1" x14ac:dyDescent="0.25">
      <c r="A632" s="5"/>
      <c r="B632" s="7">
        <v>6</v>
      </c>
      <c r="C632" s="60" t="s">
        <v>18</v>
      </c>
      <c r="D632" s="139"/>
      <c r="E632" s="139"/>
      <c r="F632" s="139"/>
      <c r="G632" s="139"/>
      <c r="H632" s="138"/>
      <c r="I632" s="61">
        <v>0</v>
      </c>
      <c r="J632" s="61">
        <f t="shared" ref="J632:J636" si="24">I632</f>
        <v>0</v>
      </c>
      <c r="K632" s="1" t="s">
        <v>168</v>
      </c>
    </row>
    <row r="633" spans="1:11" ht="12" customHeight="1" x14ac:dyDescent="0.25">
      <c r="A633" s="5"/>
      <c r="B633" s="7">
        <v>6</v>
      </c>
      <c r="C633" t="s">
        <v>19</v>
      </c>
      <c r="D633" s="139"/>
      <c r="E633" s="139"/>
      <c r="F633" s="139"/>
      <c r="G633" s="139"/>
      <c r="H633" s="137">
        <v>748000</v>
      </c>
      <c r="I633" s="38"/>
      <c r="J633" s="38">
        <f t="shared" si="24"/>
        <v>0</v>
      </c>
      <c r="K633" s="1"/>
    </row>
    <row r="634" spans="1:11" ht="12" customHeight="1" x14ac:dyDescent="0.25">
      <c r="A634" s="5"/>
      <c r="B634" s="7">
        <v>2</v>
      </c>
      <c r="C634" s="30" t="s">
        <v>22</v>
      </c>
      <c r="D634" s="139"/>
      <c r="E634" s="139"/>
      <c r="F634" s="139"/>
      <c r="G634" s="139"/>
      <c r="H634" s="137"/>
      <c r="I634" s="39">
        <v>831000</v>
      </c>
      <c r="J634" s="39">
        <f t="shared" si="24"/>
        <v>831000</v>
      </c>
      <c r="K634" s="1" t="s">
        <v>168</v>
      </c>
    </row>
    <row r="635" spans="1:11" ht="12" customHeight="1" x14ac:dyDescent="0.25">
      <c r="A635" s="5"/>
      <c r="B635" s="7">
        <v>5</v>
      </c>
      <c r="C635" t="s">
        <v>20</v>
      </c>
      <c r="D635" s="7"/>
      <c r="E635" s="7"/>
      <c r="F635" s="7"/>
      <c r="G635" s="7">
        <f>E635*F635</f>
        <v>0</v>
      </c>
      <c r="H635" s="137"/>
      <c r="I635" s="38">
        <f>G635</f>
        <v>0</v>
      </c>
      <c r="J635" s="38">
        <f t="shared" si="24"/>
        <v>0</v>
      </c>
      <c r="K635" s="1"/>
    </row>
    <row r="636" spans="1:11" ht="12" customHeight="1" thickBot="1" x14ac:dyDescent="0.3">
      <c r="A636" s="5"/>
      <c r="B636" s="12">
        <v>10</v>
      </c>
      <c r="C636" t="s">
        <v>21</v>
      </c>
      <c r="D636" s="7"/>
      <c r="E636" s="7"/>
      <c r="F636" s="7"/>
      <c r="G636" s="7">
        <f>E636*F636</f>
        <v>0</v>
      </c>
      <c r="H636" s="3"/>
      <c r="I636" s="38">
        <f>G636</f>
        <v>0</v>
      </c>
      <c r="J636" s="38">
        <f t="shared" si="24"/>
        <v>0</v>
      </c>
      <c r="K636" s="1"/>
    </row>
    <row r="637" spans="1:11" ht="12" customHeight="1" x14ac:dyDescent="0.25">
      <c r="A637" s="13">
        <v>24</v>
      </c>
      <c r="B637" s="142" t="s">
        <v>186</v>
      </c>
      <c r="C637" s="142"/>
      <c r="D637" s="142"/>
      <c r="E637" s="142"/>
      <c r="F637" s="142"/>
      <c r="G637" s="14" t="s">
        <v>7</v>
      </c>
      <c r="H637" s="34">
        <f>SUM(H638:H644)</f>
        <v>1170000</v>
      </c>
      <c r="I637" s="34">
        <f>SUM(I638:I644)</f>
        <v>445300</v>
      </c>
      <c r="J637" s="34">
        <f>SUM(J638:J644)</f>
        <v>445300</v>
      </c>
      <c r="K637" s="15"/>
    </row>
    <row r="638" spans="1:11" ht="12" customHeight="1" x14ac:dyDescent="0.25">
      <c r="A638" s="5"/>
      <c r="B638" s="7">
        <v>3</v>
      </c>
      <c r="C638" t="s">
        <v>16</v>
      </c>
      <c r="D638" s="139"/>
      <c r="E638" s="139"/>
      <c r="F638" s="139"/>
      <c r="G638" s="139"/>
      <c r="H638" s="137">
        <v>1170000</v>
      </c>
      <c r="I638" s="38"/>
      <c r="J638" s="38"/>
      <c r="K638" s="1"/>
    </row>
    <row r="639" spans="1:11" ht="12" customHeight="1" x14ac:dyDescent="0.25">
      <c r="A639" s="5"/>
      <c r="B639" s="7">
        <v>4</v>
      </c>
      <c r="C639" t="s">
        <v>17</v>
      </c>
      <c r="D639" s="139"/>
      <c r="E639" s="139"/>
      <c r="F639" s="139"/>
      <c r="G639" s="139"/>
      <c r="H639" s="137"/>
      <c r="I639" s="38"/>
      <c r="J639" s="38"/>
      <c r="K639" s="1"/>
    </row>
    <row r="640" spans="1:11" ht="12" customHeight="1" x14ac:dyDescent="0.25">
      <c r="A640" s="5"/>
      <c r="B640" s="7">
        <v>6</v>
      </c>
      <c r="C640" t="s">
        <v>18</v>
      </c>
      <c r="D640" s="139"/>
      <c r="E640" s="139"/>
      <c r="F640" s="139"/>
      <c r="G640" s="139"/>
      <c r="H640" s="137"/>
      <c r="I640" s="38"/>
      <c r="J640" s="38"/>
      <c r="K640" s="1"/>
    </row>
    <row r="641" spans="1:11" ht="12" customHeight="1" x14ac:dyDescent="0.25">
      <c r="A641" s="5"/>
      <c r="B641" s="7">
        <v>6</v>
      </c>
      <c r="C641" t="s">
        <v>19</v>
      </c>
      <c r="D641" s="139"/>
      <c r="E641" s="139"/>
      <c r="F641" s="139"/>
      <c r="G641" s="139"/>
      <c r="H641" s="137"/>
      <c r="I641" s="38"/>
      <c r="J641" s="38"/>
      <c r="K641" s="1"/>
    </row>
    <row r="642" spans="1:11" ht="12" customHeight="1" x14ac:dyDescent="0.25">
      <c r="A642" s="5"/>
      <c r="B642" s="7">
        <v>2</v>
      </c>
      <c r="C642" t="s">
        <v>22</v>
      </c>
      <c r="D642" s="139"/>
      <c r="E642" s="139"/>
      <c r="F642" s="139"/>
      <c r="G642" s="139"/>
      <c r="H642" s="137"/>
      <c r="I642" s="38"/>
      <c r="J642" s="38"/>
      <c r="K642" s="1"/>
    </row>
    <row r="643" spans="1:11" ht="45" customHeight="1" x14ac:dyDescent="0.25">
      <c r="A643" s="5"/>
      <c r="B643" s="7">
        <v>5</v>
      </c>
      <c r="C643" s="30" t="s">
        <v>20</v>
      </c>
      <c r="D643" s="31" t="s">
        <v>125</v>
      </c>
      <c r="E643" s="31">
        <v>1</v>
      </c>
      <c r="F643" s="107">
        <v>170000</v>
      </c>
      <c r="G643" s="107">
        <f>E643*F643</f>
        <v>170000</v>
      </c>
      <c r="H643" s="137"/>
      <c r="I643" s="39">
        <v>445300</v>
      </c>
      <c r="J643" s="39">
        <f>I643</f>
        <v>445300</v>
      </c>
      <c r="K643" s="32" t="s">
        <v>187</v>
      </c>
    </row>
    <row r="644" spans="1:11" ht="12" customHeight="1" thickBot="1" x14ac:dyDescent="0.3">
      <c r="A644" s="5"/>
      <c r="B644" s="12">
        <v>10</v>
      </c>
      <c r="C644" t="s">
        <v>21</v>
      </c>
      <c r="D644" s="7"/>
      <c r="E644" s="7"/>
      <c r="F644" s="7"/>
      <c r="G644" s="7">
        <f>E644*F644</f>
        <v>0</v>
      </c>
      <c r="H644" s="137"/>
      <c r="I644" s="38">
        <f>G644</f>
        <v>0</v>
      </c>
      <c r="J644" s="38"/>
      <c r="K644" s="1"/>
    </row>
    <row r="645" spans="1:11" ht="28.5" customHeight="1" x14ac:dyDescent="0.25">
      <c r="A645" s="13">
        <v>25</v>
      </c>
      <c r="B645" s="141" t="s">
        <v>188</v>
      </c>
      <c r="C645" s="141"/>
      <c r="D645" s="141"/>
      <c r="E645" s="141"/>
      <c r="F645" s="141"/>
      <c r="G645" s="14" t="s">
        <v>7</v>
      </c>
      <c r="H645" s="46"/>
      <c r="I645" s="34">
        <f>SUM(I646:I652)</f>
        <v>5590000</v>
      </c>
      <c r="J645" s="34">
        <f>SUM(J646:J652)</f>
        <v>5590000</v>
      </c>
      <c r="K645" s="15"/>
    </row>
    <row r="646" spans="1:11" ht="80.25" customHeight="1" x14ac:dyDescent="0.25">
      <c r="A646" s="5"/>
      <c r="B646" s="7">
        <v>3</v>
      </c>
      <c r="C646" s="65" t="s">
        <v>205</v>
      </c>
      <c r="D646" s="139"/>
      <c r="E646" s="139"/>
      <c r="F646" s="139"/>
      <c r="G646" s="139"/>
      <c r="H646" s="138">
        <v>0</v>
      </c>
      <c r="I646" s="66">
        <v>160700</v>
      </c>
      <c r="J646" s="66">
        <f>I646</f>
        <v>160700</v>
      </c>
      <c r="K646" s="67" t="s">
        <v>193</v>
      </c>
    </row>
    <row r="647" spans="1:11" ht="12" customHeight="1" x14ac:dyDescent="0.25">
      <c r="A647" s="5"/>
      <c r="B647" s="7">
        <v>4</v>
      </c>
      <c r="C647" s="60" t="s">
        <v>17</v>
      </c>
      <c r="D647" s="256"/>
      <c r="E647" s="256"/>
      <c r="F647" s="256"/>
      <c r="G647" s="256"/>
      <c r="H647" s="138"/>
      <c r="I647" s="61">
        <v>0</v>
      </c>
      <c r="J647" s="61">
        <f>I647</f>
        <v>0</v>
      </c>
      <c r="K647" s="1"/>
    </row>
    <row r="648" spans="1:11" ht="12" customHeight="1" x14ac:dyDescent="0.25">
      <c r="A648" s="5"/>
      <c r="B648" s="7">
        <v>6</v>
      </c>
      <c r="C648" s="30" t="s">
        <v>18</v>
      </c>
      <c r="D648" s="139"/>
      <c r="E648" s="139"/>
      <c r="F648" s="139"/>
      <c r="G648" s="139"/>
      <c r="H648" s="138"/>
      <c r="I648" s="39">
        <v>15500</v>
      </c>
      <c r="J648" s="39">
        <f t="shared" ref="J648:J652" si="25">I648</f>
        <v>15500</v>
      </c>
      <c r="K648" s="67" t="s">
        <v>193</v>
      </c>
    </row>
    <row r="649" spans="1:11" ht="12" customHeight="1" x14ac:dyDescent="0.25">
      <c r="A649" s="5"/>
      <c r="B649" s="7">
        <v>6</v>
      </c>
      <c r="C649" t="s">
        <v>19</v>
      </c>
      <c r="D649" s="139"/>
      <c r="E649" s="139"/>
      <c r="F649" s="139"/>
      <c r="G649" s="139"/>
      <c r="H649" s="137">
        <v>0</v>
      </c>
      <c r="I649" s="38"/>
      <c r="J649" s="38">
        <f t="shared" si="25"/>
        <v>0</v>
      </c>
      <c r="K649" s="1"/>
    </row>
    <row r="650" spans="1:11" ht="12" customHeight="1" x14ac:dyDescent="0.25">
      <c r="A650" s="5"/>
      <c r="B650" s="7">
        <v>2</v>
      </c>
      <c r="C650" s="60" t="s">
        <v>22</v>
      </c>
      <c r="D650" s="139"/>
      <c r="E650" s="139"/>
      <c r="F650" s="139"/>
      <c r="G650" s="139"/>
      <c r="H650" s="137"/>
      <c r="I650" s="61">
        <v>0</v>
      </c>
      <c r="J650" s="61">
        <f t="shared" si="25"/>
        <v>0</v>
      </c>
    </row>
    <row r="651" spans="1:11" ht="12" customHeight="1" x14ac:dyDescent="0.25">
      <c r="A651" s="5"/>
      <c r="B651" s="7">
        <v>5</v>
      </c>
      <c r="C651" s="30" t="s">
        <v>20</v>
      </c>
      <c r="D651" s="7"/>
      <c r="E651" s="7">
        <v>1</v>
      </c>
      <c r="F651" s="108">
        <v>5413800</v>
      </c>
      <c r="G651" s="108">
        <f>E651*F651</f>
        <v>5413800</v>
      </c>
      <c r="H651" s="137"/>
      <c r="I651" s="39">
        <v>5413800</v>
      </c>
      <c r="J651" s="39">
        <f t="shared" si="25"/>
        <v>5413800</v>
      </c>
      <c r="K651" s="67" t="s">
        <v>193</v>
      </c>
    </row>
    <row r="652" spans="1:11" ht="12" customHeight="1" thickBot="1" x14ac:dyDescent="0.3">
      <c r="A652" s="5"/>
      <c r="B652" s="12">
        <v>10</v>
      </c>
      <c r="C652" t="s">
        <v>21</v>
      </c>
      <c r="D652" s="7"/>
      <c r="E652" s="7"/>
      <c r="F652" s="7"/>
      <c r="G652" s="7">
        <f>E652*F652</f>
        <v>0</v>
      </c>
      <c r="H652" s="3"/>
      <c r="I652" s="38">
        <f>G652</f>
        <v>0</v>
      </c>
      <c r="J652" s="38">
        <f t="shared" si="25"/>
        <v>0</v>
      </c>
      <c r="K652" s="1"/>
    </row>
    <row r="653" spans="1:11" ht="47.25" customHeight="1" x14ac:dyDescent="0.25">
      <c r="A653" s="13">
        <v>26</v>
      </c>
      <c r="B653" s="141" t="s">
        <v>189</v>
      </c>
      <c r="C653" s="141"/>
      <c r="D653" s="141"/>
      <c r="E653" s="141"/>
      <c r="F653" s="141"/>
      <c r="G653" s="14" t="s">
        <v>7</v>
      </c>
      <c r="H653" s="46"/>
      <c r="I653" s="34">
        <f>SUM(I654:I660)</f>
        <v>312700</v>
      </c>
      <c r="J653" s="34">
        <f>SUM(J654:J660)</f>
        <v>312700</v>
      </c>
      <c r="K653" s="15"/>
    </row>
    <row r="654" spans="1:11" ht="94.5" customHeight="1" x14ac:dyDescent="0.25">
      <c r="A654" s="5"/>
      <c r="B654" s="7">
        <v>3</v>
      </c>
      <c r="C654" s="65" t="s">
        <v>205</v>
      </c>
      <c r="D654" s="139"/>
      <c r="E654" s="139"/>
      <c r="F654" s="139"/>
      <c r="G654" s="139"/>
      <c r="H654" s="138">
        <v>0</v>
      </c>
      <c r="I654" s="66">
        <v>160700</v>
      </c>
      <c r="J654" s="66">
        <f>I654</f>
        <v>160700</v>
      </c>
      <c r="K654" s="67" t="s">
        <v>193</v>
      </c>
    </row>
    <row r="655" spans="1:11" ht="12" customHeight="1" x14ac:dyDescent="0.25">
      <c r="A655" s="5"/>
      <c r="B655" s="7">
        <v>4</v>
      </c>
      <c r="C655" s="30" t="s">
        <v>17</v>
      </c>
      <c r="D655" s="256"/>
      <c r="E655" s="256"/>
      <c r="F655" s="256"/>
      <c r="G655" s="256"/>
      <c r="H655" s="138"/>
      <c r="I655" s="39">
        <v>150000</v>
      </c>
      <c r="J655" s="39">
        <f>I655</f>
        <v>150000</v>
      </c>
      <c r="K655" s="1"/>
    </row>
    <row r="656" spans="1:11" ht="12" customHeight="1" x14ac:dyDescent="0.25">
      <c r="A656" s="5"/>
      <c r="B656" s="7">
        <v>6</v>
      </c>
      <c r="C656" s="30" t="s">
        <v>18</v>
      </c>
      <c r="D656" s="139"/>
      <c r="E656" s="139"/>
      <c r="F656" s="139"/>
      <c r="G656" s="139"/>
      <c r="H656" s="138"/>
      <c r="I656" s="39">
        <v>1000</v>
      </c>
      <c r="J656" s="39">
        <f t="shared" ref="J656:J660" si="26">I656</f>
        <v>1000</v>
      </c>
      <c r="K656" s="67" t="s">
        <v>193</v>
      </c>
    </row>
    <row r="657" spans="1:11" ht="12" customHeight="1" x14ac:dyDescent="0.25">
      <c r="A657" s="5"/>
      <c r="B657" s="7">
        <v>6</v>
      </c>
      <c r="C657" t="s">
        <v>19</v>
      </c>
      <c r="D657" s="139"/>
      <c r="E657" s="139"/>
      <c r="F657" s="139"/>
      <c r="G657" s="139"/>
      <c r="H657" s="137">
        <v>0</v>
      </c>
      <c r="I657" s="38"/>
      <c r="J657" s="38">
        <f t="shared" si="26"/>
        <v>0</v>
      </c>
      <c r="K657" s="1"/>
    </row>
    <row r="658" spans="1:11" ht="12" customHeight="1" x14ac:dyDescent="0.25">
      <c r="A658" s="5"/>
      <c r="B658" s="7">
        <v>2</v>
      </c>
      <c r="C658" s="60" t="s">
        <v>22</v>
      </c>
      <c r="D658" s="139"/>
      <c r="E658" s="139"/>
      <c r="F658" s="139"/>
      <c r="G658" s="139"/>
      <c r="H658" s="137"/>
      <c r="I658" s="61">
        <v>0</v>
      </c>
      <c r="J658" s="61">
        <f t="shared" si="26"/>
        <v>0</v>
      </c>
    </row>
    <row r="659" spans="1:11" ht="12" customHeight="1" x14ac:dyDescent="0.25">
      <c r="A659" s="5"/>
      <c r="B659" s="7">
        <v>5</v>
      </c>
      <c r="C659" s="30" t="s">
        <v>20</v>
      </c>
      <c r="D659" s="7"/>
      <c r="E659" s="7"/>
      <c r="F659" s="7"/>
      <c r="G659" s="7">
        <f>E659*F659</f>
        <v>0</v>
      </c>
      <c r="H659" s="137"/>
      <c r="I659" s="39">
        <v>1000</v>
      </c>
      <c r="J659" s="39">
        <f t="shared" si="26"/>
        <v>1000</v>
      </c>
      <c r="K659" s="67" t="s">
        <v>193</v>
      </c>
    </row>
    <row r="660" spans="1:11" ht="12" customHeight="1" thickBot="1" x14ac:dyDescent="0.3">
      <c r="A660" s="5"/>
      <c r="B660" s="12">
        <v>10</v>
      </c>
      <c r="C660" t="s">
        <v>21</v>
      </c>
      <c r="D660" s="7"/>
      <c r="E660" s="7"/>
      <c r="F660" s="7"/>
      <c r="G660" s="7">
        <f>E660*F660</f>
        <v>0</v>
      </c>
      <c r="H660" s="3"/>
      <c r="I660" s="38">
        <f>G660</f>
        <v>0</v>
      </c>
      <c r="J660" s="38">
        <f t="shared" si="26"/>
        <v>0</v>
      </c>
      <c r="K660" s="1"/>
    </row>
    <row r="661" spans="1:11" ht="12" customHeight="1" x14ac:dyDescent="0.25">
      <c r="A661" s="13">
        <v>27</v>
      </c>
      <c r="B661" s="141" t="s">
        <v>194</v>
      </c>
      <c r="C661" s="141"/>
      <c r="D661" s="141"/>
      <c r="E661" s="141"/>
      <c r="F661" s="141"/>
      <c r="G661" s="14" t="s">
        <v>7</v>
      </c>
      <c r="H661" s="46"/>
      <c r="I661" s="34">
        <f>SUM(I662:I668)</f>
        <v>459000</v>
      </c>
      <c r="J661" s="34">
        <f>SUM(J662:J668)</f>
        <v>459000</v>
      </c>
      <c r="K661" s="15"/>
    </row>
    <row r="662" spans="1:11" ht="12" customHeight="1" x14ac:dyDescent="0.25">
      <c r="A662" s="5"/>
      <c r="B662" s="7">
        <v>3</v>
      </c>
      <c r="C662" s="60" t="s">
        <v>153</v>
      </c>
      <c r="D662" s="139"/>
      <c r="E662" s="139"/>
      <c r="F662" s="139"/>
      <c r="G662" s="139"/>
      <c r="H662" s="138">
        <v>17965000</v>
      </c>
      <c r="I662" s="61">
        <v>0</v>
      </c>
      <c r="J662" s="61">
        <f>I662</f>
        <v>0</v>
      </c>
      <c r="K662" s="59"/>
    </row>
    <row r="663" spans="1:11" ht="12" customHeight="1" x14ac:dyDescent="0.25">
      <c r="A663" s="5"/>
      <c r="B663" s="7">
        <v>4</v>
      </c>
      <c r="C663" s="30" t="s">
        <v>17</v>
      </c>
      <c r="D663" s="139"/>
      <c r="E663" s="139"/>
      <c r="F663" s="139"/>
      <c r="G663" s="139"/>
      <c r="H663" s="138"/>
      <c r="I663" s="39">
        <v>459000</v>
      </c>
      <c r="J663" s="39">
        <f>I663</f>
        <v>459000</v>
      </c>
      <c r="K663" s="67" t="s">
        <v>193</v>
      </c>
    </row>
    <row r="664" spans="1:11" ht="12" customHeight="1" x14ac:dyDescent="0.25">
      <c r="A664" s="5"/>
      <c r="B664" s="7">
        <v>6</v>
      </c>
      <c r="C664" s="30" t="s">
        <v>18</v>
      </c>
      <c r="D664" s="139"/>
      <c r="E664" s="139"/>
      <c r="F664" s="139"/>
      <c r="G664" s="139"/>
      <c r="H664" s="138"/>
      <c r="I664" s="39">
        <v>0</v>
      </c>
      <c r="J664" s="39">
        <f t="shared" ref="J664:J668" si="27">I664</f>
        <v>0</v>
      </c>
      <c r="K664" s="67"/>
    </row>
    <row r="665" spans="1:11" ht="12" customHeight="1" x14ac:dyDescent="0.25">
      <c r="A665" s="5"/>
      <c r="B665" s="7">
        <v>6</v>
      </c>
      <c r="C665" t="s">
        <v>19</v>
      </c>
      <c r="D665" s="139"/>
      <c r="E665" s="139"/>
      <c r="F665" s="139"/>
      <c r="G665" s="139"/>
      <c r="H665" s="137">
        <v>15789000</v>
      </c>
      <c r="I665" s="38"/>
      <c r="J665" s="38">
        <f t="shared" si="27"/>
        <v>0</v>
      </c>
      <c r="K665" s="1"/>
    </row>
    <row r="666" spans="1:11" ht="12" customHeight="1" x14ac:dyDescent="0.25">
      <c r="A666" s="5"/>
      <c r="B666" s="7">
        <v>2</v>
      </c>
      <c r="C666" s="30" t="s">
        <v>22</v>
      </c>
      <c r="D666" s="139"/>
      <c r="E666" s="139"/>
      <c r="F666" s="139"/>
      <c r="G666" s="139"/>
      <c r="H666" s="137"/>
      <c r="I666" s="39">
        <v>0</v>
      </c>
      <c r="J666" s="39">
        <f t="shared" si="27"/>
        <v>0</v>
      </c>
      <c r="K666" s="1"/>
    </row>
    <row r="667" spans="1:11" ht="12" customHeight="1" x14ac:dyDescent="0.25">
      <c r="A667" s="5"/>
      <c r="B667" s="7">
        <v>5</v>
      </c>
      <c r="C667" t="s">
        <v>20</v>
      </c>
      <c r="D667" s="7"/>
      <c r="E667" s="7"/>
      <c r="F667" s="7"/>
      <c r="G667" s="7">
        <f>E667*F667</f>
        <v>0</v>
      </c>
      <c r="H667" s="137"/>
      <c r="I667" s="38">
        <f>G667</f>
        <v>0</v>
      </c>
      <c r="J667" s="38">
        <f t="shared" si="27"/>
        <v>0</v>
      </c>
      <c r="K667" s="1"/>
    </row>
    <row r="668" spans="1:11" ht="12" customHeight="1" thickBot="1" x14ac:dyDescent="0.3">
      <c r="A668" s="5"/>
      <c r="B668" s="12">
        <v>10</v>
      </c>
      <c r="C668" t="s">
        <v>21</v>
      </c>
      <c r="D668" s="7"/>
      <c r="E668" s="7"/>
      <c r="F668" s="7"/>
      <c r="G668" s="7">
        <f>E668*F668</f>
        <v>0</v>
      </c>
      <c r="H668" s="3"/>
      <c r="I668" s="38">
        <f>G668</f>
        <v>0</v>
      </c>
      <c r="J668" s="38">
        <f t="shared" si="27"/>
        <v>0</v>
      </c>
      <c r="K668" s="1"/>
    </row>
    <row r="669" spans="1:11" ht="12" customHeight="1" x14ac:dyDescent="0.25">
      <c r="A669" s="13">
        <v>28</v>
      </c>
      <c r="B669" s="141" t="s">
        <v>196</v>
      </c>
      <c r="C669" s="141"/>
      <c r="D669" s="141"/>
      <c r="E669" s="141"/>
      <c r="F669" s="141"/>
      <c r="G669" s="14" t="s">
        <v>7</v>
      </c>
      <c r="H669" s="46"/>
      <c r="I669" s="34">
        <f>SUM(I670:I676)</f>
        <v>238500</v>
      </c>
      <c r="J669" s="34">
        <f>SUM(J670:J676)</f>
        <v>238500</v>
      </c>
      <c r="K669" s="15"/>
    </row>
    <row r="670" spans="1:11" ht="12" customHeight="1" x14ac:dyDescent="0.25">
      <c r="A670" s="5"/>
      <c r="B670" s="7">
        <v>3</v>
      </c>
      <c r="C670" s="30" t="s">
        <v>153</v>
      </c>
      <c r="D670" s="139"/>
      <c r="E670" s="139"/>
      <c r="F670" s="139"/>
      <c r="G670" s="139"/>
      <c r="H670" s="138"/>
      <c r="I670" s="39">
        <v>238500</v>
      </c>
      <c r="J670" s="39">
        <f>I670</f>
        <v>238500</v>
      </c>
      <c r="K670" s="67" t="s">
        <v>193</v>
      </c>
    </row>
    <row r="671" spans="1:11" ht="12" customHeight="1" x14ac:dyDescent="0.25">
      <c r="A671" s="5"/>
      <c r="B671" s="7">
        <v>4</v>
      </c>
      <c r="C671" t="s">
        <v>17</v>
      </c>
      <c r="D671" s="139"/>
      <c r="E671" s="139"/>
      <c r="F671" s="139"/>
      <c r="G671" s="139"/>
      <c r="H671" s="138"/>
      <c r="I671" s="38"/>
      <c r="J671" s="38"/>
      <c r="K671" s="1"/>
    </row>
    <row r="672" spans="1:11" ht="12" customHeight="1" x14ac:dyDescent="0.25">
      <c r="A672" s="5"/>
      <c r="B672" s="7">
        <v>6</v>
      </c>
      <c r="C672" t="s">
        <v>18</v>
      </c>
      <c r="D672" s="139"/>
      <c r="E672" s="139"/>
      <c r="F672" s="139"/>
      <c r="G672" s="139"/>
      <c r="H672" s="138"/>
      <c r="I672" s="38"/>
      <c r="J672" s="38"/>
      <c r="K672" s="1"/>
    </row>
    <row r="673" spans="1:11" ht="12" customHeight="1" x14ac:dyDescent="0.25">
      <c r="A673" s="5"/>
      <c r="B673" s="7">
        <v>6</v>
      </c>
      <c r="C673" t="s">
        <v>19</v>
      </c>
      <c r="D673" s="139"/>
      <c r="E673" s="139"/>
      <c r="F673" s="139"/>
      <c r="G673" s="139"/>
      <c r="H673" s="137"/>
      <c r="I673" s="38"/>
      <c r="J673" s="38"/>
      <c r="K673" s="1"/>
    </row>
    <row r="674" spans="1:11" ht="12" customHeight="1" x14ac:dyDescent="0.25">
      <c r="A674" s="5"/>
      <c r="B674" s="7">
        <v>2</v>
      </c>
      <c r="C674" t="s">
        <v>22</v>
      </c>
      <c r="D674" s="139"/>
      <c r="E674" s="139"/>
      <c r="F674" s="139"/>
      <c r="G674" s="139"/>
      <c r="H674" s="137"/>
      <c r="I674" s="38"/>
      <c r="J674" s="38"/>
      <c r="K674" s="1"/>
    </row>
    <row r="675" spans="1:11" ht="12" customHeight="1" x14ac:dyDescent="0.25">
      <c r="A675" s="5"/>
      <c r="B675" s="7">
        <v>5</v>
      </c>
      <c r="C675" t="s">
        <v>20</v>
      </c>
      <c r="D675" s="7"/>
      <c r="E675" s="7"/>
      <c r="F675" s="7"/>
      <c r="G675" s="7">
        <f>E675*F675</f>
        <v>0</v>
      </c>
      <c r="H675" s="137"/>
      <c r="I675" s="38">
        <f>G675</f>
        <v>0</v>
      </c>
      <c r="J675" s="38"/>
      <c r="K675" s="1"/>
    </row>
    <row r="676" spans="1:11" ht="12" customHeight="1" thickBot="1" x14ac:dyDescent="0.3">
      <c r="A676" s="5"/>
      <c r="B676" s="12">
        <v>10</v>
      </c>
      <c r="C676" t="s">
        <v>21</v>
      </c>
      <c r="D676" s="7"/>
      <c r="E676" s="7"/>
      <c r="F676" s="7"/>
      <c r="G676" s="7">
        <f>E676*F676</f>
        <v>0</v>
      </c>
      <c r="H676" s="3"/>
      <c r="I676" s="38">
        <f>G676</f>
        <v>0</v>
      </c>
      <c r="J676" s="38"/>
      <c r="K676" s="1"/>
    </row>
    <row r="677" spans="1:11" ht="28.5" customHeight="1" x14ac:dyDescent="0.25">
      <c r="A677" s="13">
        <v>29</v>
      </c>
      <c r="B677" s="149" t="s">
        <v>199</v>
      </c>
      <c r="C677" s="149"/>
      <c r="D677" s="149"/>
      <c r="E677" s="149"/>
      <c r="F677" s="149"/>
      <c r="G677" s="14" t="s">
        <v>7</v>
      </c>
      <c r="H677" s="46"/>
      <c r="I677" s="34">
        <f>SUM(I678:I684)</f>
        <v>6201000</v>
      </c>
      <c r="J677" s="34">
        <f>SUM(J678:J684)</f>
        <v>6201000</v>
      </c>
      <c r="K677" s="15"/>
    </row>
    <row r="678" spans="1:11" ht="12" customHeight="1" x14ac:dyDescent="0.25">
      <c r="A678" s="5"/>
      <c r="B678" s="7">
        <v>3</v>
      </c>
      <c r="C678" s="60" t="s">
        <v>153</v>
      </c>
      <c r="D678" s="139"/>
      <c r="E678" s="139"/>
      <c r="F678" s="139"/>
      <c r="G678" s="139"/>
      <c r="H678" s="138">
        <v>17965000</v>
      </c>
      <c r="I678" s="61">
        <v>0</v>
      </c>
      <c r="J678" s="61">
        <f>I678</f>
        <v>0</v>
      </c>
      <c r="K678" s="59"/>
    </row>
    <row r="679" spans="1:11" ht="12" customHeight="1" x14ac:dyDescent="0.25">
      <c r="A679" s="5"/>
      <c r="B679" s="7">
        <v>4</v>
      </c>
      <c r="C679" s="60" t="s">
        <v>17</v>
      </c>
      <c r="D679" s="139"/>
      <c r="E679" s="139"/>
      <c r="F679" s="139"/>
      <c r="G679" s="139"/>
      <c r="H679" s="138"/>
      <c r="I679" s="61">
        <v>0</v>
      </c>
      <c r="J679" s="61">
        <f>I679</f>
        <v>0</v>
      </c>
      <c r="K679" s="1"/>
    </row>
    <row r="680" spans="1:11" ht="12" customHeight="1" x14ac:dyDescent="0.25">
      <c r="A680" s="5"/>
      <c r="B680" s="7">
        <v>6</v>
      </c>
      <c r="C680" s="60" t="s">
        <v>18</v>
      </c>
      <c r="D680" s="139"/>
      <c r="E680" s="139"/>
      <c r="F680" s="139"/>
      <c r="G680" s="139"/>
      <c r="H680" s="138"/>
      <c r="I680" s="61">
        <v>0</v>
      </c>
      <c r="J680" s="61">
        <f>I680</f>
        <v>0</v>
      </c>
      <c r="K680" s="69"/>
    </row>
    <row r="681" spans="1:11" ht="12" customHeight="1" x14ac:dyDescent="0.25">
      <c r="A681" s="5"/>
      <c r="B681" s="7">
        <v>6</v>
      </c>
      <c r="C681" s="30" t="s">
        <v>19</v>
      </c>
      <c r="D681" s="139"/>
      <c r="E681" s="139"/>
      <c r="F681" s="139"/>
      <c r="G681" s="139"/>
      <c r="H681" s="137">
        <v>15789000</v>
      </c>
      <c r="I681" s="39">
        <v>61000</v>
      </c>
      <c r="J681" s="39">
        <f t="shared" ref="J681:J684" si="28">I681</f>
        <v>61000</v>
      </c>
      <c r="K681" s="67" t="s">
        <v>193</v>
      </c>
    </row>
    <row r="682" spans="1:11" ht="12" customHeight="1" x14ac:dyDescent="0.25">
      <c r="A682" s="5"/>
      <c r="B682" s="7">
        <v>2</v>
      </c>
      <c r="C682" s="30" t="s">
        <v>22</v>
      </c>
      <c r="D682" s="139"/>
      <c r="E682" s="139"/>
      <c r="F682" s="139"/>
      <c r="G682" s="139"/>
      <c r="H682" s="137"/>
      <c r="I682" s="39">
        <v>6140000</v>
      </c>
      <c r="J682" s="39">
        <f t="shared" si="28"/>
        <v>6140000</v>
      </c>
      <c r="K682" s="67" t="s">
        <v>193</v>
      </c>
    </row>
    <row r="683" spans="1:11" ht="12" customHeight="1" x14ac:dyDescent="0.25">
      <c r="A683" s="5"/>
      <c r="B683" s="7">
        <v>5</v>
      </c>
      <c r="C683" t="s">
        <v>20</v>
      </c>
      <c r="D683" s="7"/>
      <c r="E683" s="7"/>
      <c r="F683" s="7"/>
      <c r="G683" s="7">
        <f>E683*F683</f>
        <v>0</v>
      </c>
      <c r="H683" s="137"/>
      <c r="I683" s="38">
        <f>G683</f>
        <v>0</v>
      </c>
      <c r="J683" s="38">
        <f t="shared" si="28"/>
        <v>0</v>
      </c>
      <c r="K683" s="1"/>
    </row>
    <row r="684" spans="1:11" ht="12" customHeight="1" thickBot="1" x14ac:dyDescent="0.3">
      <c r="A684" s="5"/>
      <c r="B684" s="12">
        <v>10</v>
      </c>
      <c r="C684" t="s">
        <v>21</v>
      </c>
      <c r="D684" s="7"/>
      <c r="E684" s="7"/>
      <c r="F684" s="7"/>
      <c r="G684" s="7">
        <f>E684*F684</f>
        <v>0</v>
      </c>
      <c r="H684" s="3"/>
      <c r="I684" s="38">
        <f>G684</f>
        <v>0</v>
      </c>
      <c r="J684" s="38">
        <f t="shared" si="28"/>
        <v>0</v>
      </c>
      <c r="K684" s="1"/>
    </row>
    <row r="685" spans="1:11" ht="12" customHeight="1" x14ac:dyDescent="0.25">
      <c r="A685" s="13">
        <v>30</v>
      </c>
      <c r="B685" s="141" t="s">
        <v>206</v>
      </c>
      <c r="C685" s="141"/>
      <c r="D685" s="141"/>
      <c r="E685" s="141"/>
      <c r="F685" s="141"/>
      <c r="G685" s="14" t="s">
        <v>7</v>
      </c>
      <c r="H685" s="46"/>
      <c r="I685" s="34">
        <f>SUM(I686:I692)</f>
        <v>26545000</v>
      </c>
      <c r="J685" s="34">
        <f>SUM(J686:J692)</f>
        <v>26545000</v>
      </c>
      <c r="K685" s="15"/>
    </row>
    <row r="686" spans="1:11" ht="12" customHeight="1" x14ac:dyDescent="0.25">
      <c r="A686" s="5"/>
      <c r="B686" s="7">
        <v>3</v>
      </c>
      <c r="C686" s="60" t="s">
        <v>153</v>
      </c>
      <c r="D686" s="139"/>
      <c r="E686" s="139"/>
      <c r="F686" s="139"/>
      <c r="G686" s="139"/>
      <c r="H686" s="138">
        <v>26545000</v>
      </c>
      <c r="I686" s="61">
        <v>0</v>
      </c>
      <c r="J686" s="61">
        <f>I686</f>
        <v>0</v>
      </c>
      <c r="K686" s="59"/>
    </row>
    <row r="687" spans="1:11" ht="12" customHeight="1" x14ac:dyDescent="0.25">
      <c r="A687" s="5"/>
      <c r="B687" s="7">
        <v>4</v>
      </c>
      <c r="C687" s="60" t="s">
        <v>17</v>
      </c>
      <c r="D687" s="139"/>
      <c r="E687" s="139"/>
      <c r="F687" s="139"/>
      <c r="G687" s="139"/>
      <c r="H687" s="138"/>
      <c r="I687" s="61">
        <v>0</v>
      </c>
      <c r="J687" s="61">
        <f>I687</f>
        <v>0</v>
      </c>
      <c r="K687" s="1"/>
    </row>
    <row r="688" spans="1:11" ht="12" customHeight="1" x14ac:dyDescent="0.25">
      <c r="A688" s="5"/>
      <c r="B688" s="7">
        <v>6</v>
      </c>
      <c r="C688" s="60" t="s">
        <v>18</v>
      </c>
      <c r="D688" s="139"/>
      <c r="E688" s="139"/>
      <c r="F688" s="139"/>
      <c r="G688" s="139"/>
      <c r="H688" s="138"/>
      <c r="I688" s="61">
        <v>0</v>
      </c>
      <c r="J688" s="61">
        <f>I688</f>
        <v>0</v>
      </c>
      <c r="K688" s="69"/>
    </row>
    <row r="689" spans="1:11" ht="12" customHeight="1" x14ac:dyDescent="0.25">
      <c r="A689" s="5"/>
      <c r="B689" s="7">
        <v>6</v>
      </c>
      <c r="C689" s="30" t="s">
        <v>19</v>
      </c>
      <c r="D689" s="139"/>
      <c r="E689" s="139"/>
      <c r="F689" s="139"/>
      <c r="G689" s="139"/>
      <c r="H689" s="137"/>
      <c r="I689" s="61">
        <v>0</v>
      </c>
      <c r="J689" s="61">
        <f t="shared" ref="J689:J692" si="29">I689</f>
        <v>0</v>
      </c>
      <c r="K689" s="69"/>
    </row>
    <row r="690" spans="1:11" ht="12" customHeight="1" x14ac:dyDescent="0.25">
      <c r="A690" s="5"/>
      <c r="B690" s="7">
        <v>2</v>
      </c>
      <c r="C690" s="30" t="s">
        <v>22</v>
      </c>
      <c r="D690" s="139"/>
      <c r="E690" s="139"/>
      <c r="F690" s="139"/>
      <c r="G690" s="139"/>
      <c r="H690" s="137"/>
      <c r="I690" s="39">
        <v>26545000</v>
      </c>
      <c r="J690" s="39">
        <f t="shared" si="29"/>
        <v>26545000</v>
      </c>
      <c r="K690" s="67" t="s">
        <v>193</v>
      </c>
    </row>
    <row r="691" spans="1:11" ht="12" customHeight="1" x14ac:dyDescent="0.25">
      <c r="A691" s="5"/>
      <c r="B691" s="7">
        <v>5</v>
      </c>
      <c r="C691" t="s">
        <v>20</v>
      </c>
      <c r="D691" s="7"/>
      <c r="E691" s="7"/>
      <c r="F691" s="7"/>
      <c r="G691" s="7">
        <f>E691*F691</f>
        <v>0</v>
      </c>
      <c r="H691" s="137"/>
      <c r="I691" s="38">
        <f>G691</f>
        <v>0</v>
      </c>
      <c r="J691" s="38">
        <f t="shared" si="29"/>
        <v>0</v>
      </c>
      <c r="K691" s="1"/>
    </row>
    <row r="692" spans="1:11" ht="12" customHeight="1" thickBot="1" x14ac:dyDescent="0.3">
      <c r="A692" s="5"/>
      <c r="B692" s="12">
        <v>10</v>
      </c>
      <c r="C692" t="s">
        <v>21</v>
      </c>
      <c r="D692" s="7"/>
      <c r="E692" s="7"/>
      <c r="F692" s="7"/>
      <c r="G692" s="7">
        <f>E692*F692</f>
        <v>0</v>
      </c>
      <c r="H692" s="3"/>
      <c r="I692" s="38">
        <f>G692</f>
        <v>0</v>
      </c>
      <c r="J692" s="38">
        <f t="shared" si="29"/>
        <v>0</v>
      </c>
      <c r="K692" s="1"/>
    </row>
    <row r="693" spans="1:11" ht="12" customHeight="1" x14ac:dyDescent="0.25">
      <c r="A693" s="13">
        <v>31</v>
      </c>
      <c r="B693" s="141" t="s">
        <v>219</v>
      </c>
      <c r="C693" s="141"/>
      <c r="D693" s="141"/>
      <c r="E693" s="141"/>
      <c r="F693" s="141"/>
      <c r="G693" s="14" t="s">
        <v>7</v>
      </c>
      <c r="H693" s="46"/>
      <c r="I693" s="34">
        <f>SUM(I694:I700)</f>
        <v>320000</v>
      </c>
      <c r="J693" s="34">
        <f>SUM(J694:J700)</f>
        <v>320000</v>
      </c>
      <c r="K693" s="15"/>
    </row>
    <row r="694" spans="1:11" ht="32.25" customHeight="1" x14ac:dyDescent="0.25">
      <c r="A694" s="5"/>
      <c r="B694" s="7">
        <v>3</v>
      </c>
      <c r="C694" s="30" t="s">
        <v>153</v>
      </c>
      <c r="D694" s="139"/>
      <c r="E694" s="139"/>
      <c r="F694" s="139"/>
      <c r="G694" s="139"/>
      <c r="H694" s="138"/>
      <c r="I694" s="39">
        <v>320000</v>
      </c>
      <c r="J694" s="39">
        <f>I694</f>
        <v>320000</v>
      </c>
      <c r="K694" s="59" t="s">
        <v>292</v>
      </c>
    </row>
    <row r="695" spans="1:11" ht="12" customHeight="1" x14ac:dyDescent="0.25">
      <c r="A695" s="5"/>
      <c r="B695" s="7">
        <v>4</v>
      </c>
      <c r="C695" t="s">
        <v>17</v>
      </c>
      <c r="D695" s="139"/>
      <c r="E695" s="139"/>
      <c r="F695" s="139"/>
      <c r="G695" s="139"/>
      <c r="H695" s="138"/>
      <c r="I695" s="38"/>
      <c r="J695" s="38"/>
      <c r="K695" s="1"/>
    </row>
    <row r="696" spans="1:11" ht="12" customHeight="1" x14ac:dyDescent="0.25">
      <c r="A696" s="5"/>
      <c r="B696" s="7">
        <v>6</v>
      </c>
      <c r="C696" t="s">
        <v>18</v>
      </c>
      <c r="D696" s="139"/>
      <c r="E696" s="139"/>
      <c r="F696" s="139"/>
      <c r="G696" s="139"/>
      <c r="H696" s="138"/>
      <c r="I696" s="38"/>
      <c r="J696" s="38"/>
      <c r="K696" s="1"/>
    </row>
    <row r="697" spans="1:11" ht="12" customHeight="1" x14ac:dyDescent="0.25">
      <c r="A697" s="5"/>
      <c r="B697" s="7">
        <v>6</v>
      </c>
      <c r="C697" t="s">
        <v>19</v>
      </c>
      <c r="D697" s="139"/>
      <c r="E697" s="139"/>
      <c r="F697" s="139"/>
      <c r="G697" s="139"/>
      <c r="H697" s="137"/>
      <c r="I697" s="38"/>
      <c r="J697" s="38"/>
      <c r="K697" s="1"/>
    </row>
    <row r="698" spans="1:11" ht="12" customHeight="1" x14ac:dyDescent="0.25">
      <c r="A698" s="5"/>
      <c r="B698" s="7">
        <v>2</v>
      </c>
      <c r="C698" t="s">
        <v>22</v>
      </c>
      <c r="D698" s="139"/>
      <c r="E698" s="139"/>
      <c r="F698" s="139"/>
      <c r="G698" s="139"/>
      <c r="H698" s="137"/>
      <c r="I698" s="38"/>
      <c r="J698" s="38"/>
      <c r="K698" s="1"/>
    </row>
    <row r="699" spans="1:11" ht="12" customHeight="1" x14ac:dyDescent="0.25">
      <c r="A699" s="5"/>
      <c r="B699" s="7">
        <v>5</v>
      </c>
      <c r="C699" t="s">
        <v>20</v>
      </c>
      <c r="D699" s="7"/>
      <c r="E699" s="7"/>
      <c r="F699" s="7"/>
      <c r="G699" s="7">
        <f>E699*F699</f>
        <v>0</v>
      </c>
      <c r="H699" s="137"/>
      <c r="I699" s="38">
        <f>G699</f>
        <v>0</v>
      </c>
      <c r="J699" s="38"/>
      <c r="K699" s="1"/>
    </row>
    <row r="700" spans="1:11" ht="12" customHeight="1" thickBot="1" x14ac:dyDescent="0.3">
      <c r="A700" s="5"/>
      <c r="B700" s="12">
        <v>10</v>
      </c>
      <c r="C700" t="s">
        <v>21</v>
      </c>
      <c r="D700" s="7"/>
      <c r="E700" s="7"/>
      <c r="F700" s="7"/>
      <c r="G700" s="7">
        <f>E700*F700</f>
        <v>0</v>
      </c>
      <c r="H700" s="3"/>
      <c r="I700" s="38">
        <f>G700</f>
        <v>0</v>
      </c>
      <c r="J700" s="38"/>
      <c r="K700" s="1"/>
    </row>
    <row r="701" spans="1:11" ht="12" customHeight="1" x14ac:dyDescent="0.25">
      <c r="A701" s="13">
        <v>32</v>
      </c>
      <c r="B701" s="142" t="s">
        <v>230</v>
      </c>
      <c r="C701" s="142"/>
      <c r="D701" s="142"/>
      <c r="E701" s="142"/>
      <c r="F701" s="142"/>
      <c r="G701" s="14" t="s">
        <v>7</v>
      </c>
      <c r="H701" s="46"/>
      <c r="I701" s="34">
        <f>SUM(I702:I708)</f>
        <v>265100</v>
      </c>
      <c r="J701" s="34">
        <f>SUM(J702:J708)</f>
        <v>265100</v>
      </c>
      <c r="K701" s="15"/>
    </row>
    <row r="702" spans="1:11" ht="12" customHeight="1" x14ac:dyDescent="0.25">
      <c r="A702" s="5"/>
      <c r="B702" s="7">
        <v>3</v>
      </c>
      <c r="C702" t="s">
        <v>16</v>
      </c>
      <c r="D702" s="139"/>
      <c r="E702" s="139"/>
      <c r="F702" s="139"/>
      <c r="G702" s="139"/>
      <c r="H702" s="138"/>
      <c r="I702" s="38"/>
      <c r="J702" s="38"/>
      <c r="K702" s="1"/>
    </row>
    <row r="703" spans="1:11" ht="12" customHeight="1" x14ac:dyDescent="0.25">
      <c r="A703" s="5"/>
      <c r="B703" s="7">
        <v>4</v>
      </c>
      <c r="C703" t="s">
        <v>17</v>
      </c>
      <c r="D703" s="139"/>
      <c r="E703" s="139"/>
      <c r="F703" s="139"/>
      <c r="G703" s="139"/>
      <c r="H703" s="138"/>
      <c r="I703" s="38"/>
      <c r="J703" s="38"/>
      <c r="K703" s="1"/>
    </row>
    <row r="704" spans="1:11" ht="12" customHeight="1" x14ac:dyDescent="0.25">
      <c r="A704" s="5"/>
      <c r="B704" s="7">
        <v>6</v>
      </c>
      <c r="C704" t="s">
        <v>18</v>
      </c>
      <c r="D704" s="139"/>
      <c r="E704" s="139"/>
      <c r="F704" s="139"/>
      <c r="G704" s="139"/>
      <c r="H704" s="138"/>
      <c r="I704" s="38"/>
      <c r="J704" s="38"/>
      <c r="K704" s="1"/>
    </row>
    <row r="705" spans="1:11" ht="12" customHeight="1" x14ac:dyDescent="0.25">
      <c r="A705" s="5"/>
      <c r="B705" s="7">
        <v>6</v>
      </c>
      <c r="C705" t="s">
        <v>19</v>
      </c>
      <c r="D705" s="139"/>
      <c r="E705" s="139"/>
      <c r="F705" s="139"/>
      <c r="G705" s="139"/>
      <c r="H705" s="137"/>
      <c r="I705" s="38"/>
      <c r="J705" s="38"/>
      <c r="K705" s="1"/>
    </row>
    <row r="706" spans="1:11" ht="12" customHeight="1" x14ac:dyDescent="0.25">
      <c r="A706" s="5"/>
      <c r="B706" s="7">
        <v>2</v>
      </c>
      <c r="C706" t="s">
        <v>22</v>
      </c>
      <c r="D706" s="139"/>
      <c r="E706" s="139"/>
      <c r="F706" s="139"/>
      <c r="G706" s="139"/>
      <c r="H706" s="137"/>
      <c r="I706" s="38"/>
      <c r="J706" s="38"/>
      <c r="K706" s="1"/>
    </row>
    <row r="707" spans="1:11" ht="12" customHeight="1" x14ac:dyDescent="0.25">
      <c r="A707" s="5"/>
      <c r="B707" s="7">
        <v>5</v>
      </c>
      <c r="C707" s="30" t="s">
        <v>20</v>
      </c>
      <c r="D707" s="31" t="s">
        <v>125</v>
      </c>
      <c r="E707" s="31">
        <v>1</v>
      </c>
      <c r="F707" s="118">
        <v>265100</v>
      </c>
      <c r="G707" s="118">
        <f>E707*F707</f>
        <v>265100</v>
      </c>
      <c r="H707" s="137"/>
      <c r="I707" s="39">
        <f>G707</f>
        <v>265100</v>
      </c>
      <c r="J707" s="39">
        <f>I707</f>
        <v>265100</v>
      </c>
      <c r="K707" s="32" t="s">
        <v>187</v>
      </c>
    </row>
    <row r="708" spans="1:11" ht="12" customHeight="1" thickBot="1" x14ac:dyDescent="0.3">
      <c r="A708" s="5"/>
      <c r="B708" s="12">
        <v>10</v>
      </c>
      <c r="C708" t="s">
        <v>21</v>
      </c>
      <c r="D708" s="7"/>
      <c r="E708" s="7"/>
      <c r="F708" s="7"/>
      <c r="G708" s="7">
        <f>E708*F708</f>
        <v>0</v>
      </c>
      <c r="H708" s="3"/>
      <c r="I708" s="38">
        <f>G708</f>
        <v>0</v>
      </c>
      <c r="J708" s="38"/>
      <c r="K708" s="1"/>
    </row>
    <row r="709" spans="1:11" ht="12" customHeight="1" x14ac:dyDescent="0.25">
      <c r="A709" s="13">
        <v>33</v>
      </c>
      <c r="B709" s="142" t="s">
        <v>231</v>
      </c>
      <c r="C709" s="142"/>
      <c r="D709" s="142"/>
      <c r="E709" s="142"/>
      <c r="F709" s="142"/>
      <c r="G709" s="14" t="s">
        <v>7</v>
      </c>
      <c r="H709" s="46"/>
      <c r="I709" s="34">
        <f>SUM(I710:I716)</f>
        <v>736400</v>
      </c>
      <c r="J709" s="34">
        <f>SUM(J710:J716)</f>
        <v>736400</v>
      </c>
      <c r="K709" s="15"/>
    </row>
    <row r="710" spans="1:11" ht="12" customHeight="1" x14ac:dyDescent="0.25">
      <c r="A710" s="5"/>
      <c r="B710" s="7">
        <v>3</v>
      </c>
      <c r="C710" t="s">
        <v>16</v>
      </c>
      <c r="D710" s="139"/>
      <c r="E710" s="139"/>
      <c r="F710" s="139"/>
      <c r="G710" s="139"/>
      <c r="H710" s="138"/>
      <c r="I710" s="38"/>
      <c r="J710" s="38"/>
      <c r="K710" s="1"/>
    </row>
    <row r="711" spans="1:11" ht="12" customHeight="1" x14ac:dyDescent="0.25">
      <c r="A711" s="5"/>
      <c r="B711" s="7">
        <v>4</v>
      </c>
      <c r="C711" t="s">
        <v>17</v>
      </c>
      <c r="D711" s="139"/>
      <c r="E711" s="139"/>
      <c r="F711" s="139"/>
      <c r="G711" s="139"/>
      <c r="H711" s="138"/>
      <c r="I711" s="38"/>
      <c r="J711" s="38"/>
      <c r="K711" s="1"/>
    </row>
    <row r="712" spans="1:11" ht="12" customHeight="1" x14ac:dyDescent="0.25">
      <c r="A712" s="5"/>
      <c r="B712" s="7">
        <v>6</v>
      </c>
      <c r="C712" t="s">
        <v>18</v>
      </c>
      <c r="D712" s="139"/>
      <c r="E712" s="139"/>
      <c r="F712" s="139"/>
      <c r="G712" s="139"/>
      <c r="H712" s="138"/>
      <c r="I712" s="38"/>
      <c r="J712" s="38"/>
      <c r="K712" s="1"/>
    </row>
    <row r="713" spans="1:11" ht="12" customHeight="1" x14ac:dyDescent="0.25">
      <c r="A713" s="5"/>
      <c r="B713" s="7">
        <v>6</v>
      </c>
      <c r="C713" t="s">
        <v>19</v>
      </c>
      <c r="D713" s="139"/>
      <c r="E713" s="139"/>
      <c r="F713" s="139"/>
      <c r="G713" s="139"/>
      <c r="H713" s="137"/>
      <c r="I713" s="38"/>
      <c r="J713" s="38"/>
      <c r="K713" s="1"/>
    </row>
    <row r="714" spans="1:11" ht="12" customHeight="1" x14ac:dyDescent="0.25">
      <c r="A714" s="5"/>
      <c r="B714" s="7">
        <v>2</v>
      </c>
      <c r="C714" t="s">
        <v>22</v>
      </c>
      <c r="D714" s="139"/>
      <c r="E714" s="139"/>
      <c r="F714" s="139"/>
      <c r="G714" s="139"/>
      <c r="H714" s="137"/>
      <c r="I714" s="38"/>
      <c r="J714" s="38"/>
      <c r="K714" s="1"/>
    </row>
    <row r="715" spans="1:11" ht="12" customHeight="1" x14ac:dyDescent="0.25">
      <c r="A715" s="5"/>
      <c r="B715" s="7">
        <v>5</v>
      </c>
      <c r="C715" s="30" t="s">
        <v>20</v>
      </c>
      <c r="D715" s="31" t="s">
        <v>125</v>
      </c>
      <c r="E715" s="31">
        <v>10</v>
      </c>
      <c r="F715" s="31">
        <v>73640</v>
      </c>
      <c r="G715" s="31">
        <f>E715*F715</f>
        <v>736400</v>
      </c>
      <c r="H715" s="137"/>
      <c r="I715" s="39">
        <f>G715</f>
        <v>736400</v>
      </c>
      <c r="J715" s="39">
        <f>I715</f>
        <v>736400</v>
      </c>
      <c r="K715" s="32" t="s">
        <v>187</v>
      </c>
    </row>
    <row r="716" spans="1:11" ht="12" customHeight="1" thickBot="1" x14ac:dyDescent="0.3">
      <c r="A716" s="5"/>
      <c r="B716" s="12">
        <v>10</v>
      </c>
      <c r="C716" t="s">
        <v>21</v>
      </c>
      <c r="D716" s="7"/>
      <c r="E716" s="7"/>
      <c r="F716" s="7"/>
      <c r="G716" s="7">
        <f>E716*F716</f>
        <v>0</v>
      </c>
      <c r="H716" s="3"/>
      <c r="I716" s="38">
        <f>G716</f>
        <v>0</v>
      </c>
      <c r="J716" s="38"/>
      <c r="K716" s="1"/>
    </row>
    <row r="717" spans="1:11" ht="12" customHeight="1" x14ac:dyDescent="0.25">
      <c r="A717" s="13">
        <v>34</v>
      </c>
      <c r="B717" s="149" t="s">
        <v>243</v>
      </c>
      <c r="C717" s="149"/>
      <c r="D717" s="149"/>
      <c r="E717" s="149"/>
      <c r="F717" s="149"/>
      <c r="G717" s="14" t="s">
        <v>7</v>
      </c>
      <c r="H717" s="46"/>
      <c r="I717" s="34">
        <f>SUM(I718:I724)</f>
        <v>7500</v>
      </c>
      <c r="J717" s="34">
        <f>SUM(J718:J724)</f>
        <v>7500</v>
      </c>
      <c r="K717" s="15"/>
    </row>
    <row r="718" spans="1:11" ht="12" customHeight="1" x14ac:dyDescent="0.25">
      <c r="A718" s="5"/>
      <c r="B718" s="7">
        <v>3</v>
      </c>
      <c r="C718" s="30" t="s">
        <v>216</v>
      </c>
      <c r="D718" s="139"/>
      <c r="E718" s="139"/>
      <c r="F718" s="139"/>
      <c r="G718" s="139"/>
      <c r="H718" s="138"/>
      <c r="I718" s="39">
        <v>7500</v>
      </c>
      <c r="J718" s="39">
        <f>I718</f>
        <v>7500</v>
      </c>
      <c r="K718" s="32" t="s">
        <v>187</v>
      </c>
    </row>
    <row r="719" spans="1:11" ht="12" customHeight="1" x14ac:dyDescent="0.25">
      <c r="A719" s="5"/>
      <c r="B719" s="7">
        <v>4</v>
      </c>
      <c r="C719" t="s">
        <v>17</v>
      </c>
      <c r="D719" s="139"/>
      <c r="E719" s="139"/>
      <c r="F719" s="139"/>
      <c r="G719" s="139"/>
      <c r="H719" s="138"/>
      <c r="I719" s="38"/>
      <c r="J719" s="38"/>
      <c r="K719" s="1"/>
    </row>
    <row r="720" spans="1:11" ht="12" customHeight="1" x14ac:dyDescent="0.25">
      <c r="A720" s="5"/>
      <c r="B720" s="7">
        <v>6</v>
      </c>
      <c r="C720" t="s">
        <v>18</v>
      </c>
      <c r="D720" s="139"/>
      <c r="E720" s="139"/>
      <c r="F720" s="139"/>
      <c r="G720" s="139"/>
      <c r="H720" s="138"/>
      <c r="I720" s="38"/>
      <c r="J720" s="38"/>
      <c r="K720" s="1"/>
    </row>
    <row r="721" spans="1:11" ht="12" customHeight="1" x14ac:dyDescent="0.25">
      <c r="A721" s="5"/>
      <c r="B721" s="7">
        <v>6</v>
      </c>
      <c r="C721" t="s">
        <v>19</v>
      </c>
      <c r="D721" s="139"/>
      <c r="E721" s="139"/>
      <c r="F721" s="139"/>
      <c r="G721" s="139"/>
      <c r="H721" s="137"/>
      <c r="I721" s="38"/>
      <c r="J721" s="38"/>
      <c r="K721" s="1"/>
    </row>
    <row r="722" spans="1:11" ht="12" customHeight="1" x14ac:dyDescent="0.25">
      <c r="A722" s="5"/>
      <c r="B722" s="7">
        <v>2</v>
      </c>
      <c r="C722" t="s">
        <v>22</v>
      </c>
      <c r="D722" s="139"/>
      <c r="E722" s="139"/>
      <c r="F722" s="139"/>
      <c r="G722" s="139"/>
      <c r="H722" s="137"/>
      <c r="I722" s="38"/>
      <c r="J722" s="38"/>
      <c r="K722" s="1"/>
    </row>
    <row r="723" spans="1:11" ht="12" customHeight="1" x14ac:dyDescent="0.25">
      <c r="A723" s="5"/>
      <c r="B723" s="7">
        <v>5</v>
      </c>
      <c r="C723" t="s">
        <v>20</v>
      </c>
      <c r="D723" s="7"/>
      <c r="E723" s="7"/>
      <c r="F723" s="7"/>
      <c r="G723" s="7">
        <f>E723*F723</f>
        <v>0</v>
      </c>
      <c r="H723" s="137"/>
      <c r="I723" s="38">
        <f>G723</f>
        <v>0</v>
      </c>
      <c r="J723" s="38"/>
      <c r="K723" s="1"/>
    </row>
    <row r="724" spans="1:11" ht="12" customHeight="1" thickBot="1" x14ac:dyDescent="0.3">
      <c r="A724" s="5"/>
      <c r="B724" s="12">
        <v>10</v>
      </c>
      <c r="C724" t="s">
        <v>21</v>
      </c>
      <c r="D724" s="7"/>
      <c r="E724" s="7"/>
      <c r="F724" s="7"/>
      <c r="G724" s="7">
        <f>E724*F724</f>
        <v>0</v>
      </c>
      <c r="H724" s="3"/>
      <c r="I724" s="38">
        <f>G724</f>
        <v>0</v>
      </c>
      <c r="J724" s="38"/>
      <c r="K724" s="1"/>
    </row>
    <row r="725" spans="1:11" ht="12" customHeight="1" x14ac:dyDescent="0.25">
      <c r="A725" s="13">
        <v>35</v>
      </c>
      <c r="B725" s="149" t="s">
        <v>244</v>
      </c>
      <c r="C725" s="149"/>
      <c r="D725" s="149"/>
      <c r="E725" s="149"/>
      <c r="F725" s="149"/>
      <c r="G725" s="14" t="s">
        <v>7</v>
      </c>
      <c r="H725" s="46"/>
      <c r="I725" s="34">
        <f>SUM(I726:I732)</f>
        <v>45000</v>
      </c>
      <c r="J725" s="34">
        <f>SUM(J726:J732)</f>
        <v>45000</v>
      </c>
      <c r="K725" s="15"/>
    </row>
    <row r="726" spans="1:11" ht="12" customHeight="1" x14ac:dyDescent="0.25">
      <c r="A726" s="5"/>
      <c r="B726" s="7">
        <v>3</v>
      </c>
      <c r="C726" s="30" t="s">
        <v>216</v>
      </c>
      <c r="D726" s="139"/>
      <c r="E726" s="139"/>
      <c r="F726" s="139"/>
      <c r="G726" s="139"/>
      <c r="H726" s="138"/>
      <c r="I726" s="39">
        <v>45000</v>
      </c>
      <c r="J726" s="39">
        <f>I726</f>
        <v>45000</v>
      </c>
      <c r="K726" s="32" t="s">
        <v>187</v>
      </c>
    </row>
    <row r="727" spans="1:11" ht="12" customHeight="1" x14ac:dyDescent="0.25">
      <c r="A727" s="5"/>
      <c r="B727" s="7">
        <v>4</v>
      </c>
      <c r="C727" t="s">
        <v>17</v>
      </c>
      <c r="D727" s="139"/>
      <c r="E727" s="139"/>
      <c r="F727" s="139"/>
      <c r="G727" s="139"/>
      <c r="H727" s="138"/>
      <c r="I727" s="38"/>
      <c r="J727" s="38"/>
      <c r="K727" s="1"/>
    </row>
    <row r="728" spans="1:11" ht="12" customHeight="1" x14ac:dyDescent="0.25">
      <c r="A728" s="5"/>
      <c r="B728" s="7">
        <v>6</v>
      </c>
      <c r="C728" t="s">
        <v>18</v>
      </c>
      <c r="D728" s="139"/>
      <c r="E728" s="139"/>
      <c r="F728" s="139"/>
      <c r="G728" s="139"/>
      <c r="H728" s="138"/>
      <c r="I728" s="38"/>
      <c r="J728" s="38"/>
      <c r="K728" s="1"/>
    </row>
    <row r="729" spans="1:11" ht="12" customHeight="1" x14ac:dyDescent="0.25">
      <c r="A729" s="5"/>
      <c r="B729" s="7">
        <v>6</v>
      </c>
      <c r="C729" t="s">
        <v>19</v>
      </c>
      <c r="D729" s="139"/>
      <c r="E729" s="139"/>
      <c r="F729" s="139"/>
      <c r="G729" s="139"/>
      <c r="H729" s="137"/>
      <c r="I729" s="38"/>
      <c r="J729" s="38"/>
      <c r="K729" s="1"/>
    </row>
    <row r="730" spans="1:11" ht="12" customHeight="1" x14ac:dyDescent="0.25">
      <c r="A730" s="5"/>
      <c r="B730" s="7">
        <v>2</v>
      </c>
      <c r="C730" t="s">
        <v>22</v>
      </c>
      <c r="D730" s="139"/>
      <c r="E730" s="139"/>
      <c r="F730" s="139"/>
      <c r="G730" s="139"/>
      <c r="H730" s="137"/>
      <c r="I730" s="38"/>
      <c r="J730" s="38"/>
      <c r="K730" s="1"/>
    </row>
    <row r="731" spans="1:11" ht="12" customHeight="1" x14ac:dyDescent="0.25">
      <c r="A731" s="5"/>
      <c r="B731" s="7">
        <v>5</v>
      </c>
      <c r="C731" t="s">
        <v>20</v>
      </c>
      <c r="D731" s="7"/>
      <c r="E731" s="7"/>
      <c r="F731" s="7"/>
      <c r="G731" s="7">
        <f>E731*F731</f>
        <v>0</v>
      </c>
      <c r="H731" s="137"/>
      <c r="I731" s="38">
        <f>G731</f>
        <v>0</v>
      </c>
      <c r="J731" s="38"/>
      <c r="K731" s="1"/>
    </row>
    <row r="732" spans="1:11" ht="12" customHeight="1" thickBot="1" x14ac:dyDescent="0.3">
      <c r="A732" s="5"/>
      <c r="B732" s="12">
        <v>10</v>
      </c>
      <c r="C732" t="s">
        <v>21</v>
      </c>
      <c r="D732" s="7"/>
      <c r="E732" s="7"/>
      <c r="F732" s="7"/>
      <c r="G732" s="7">
        <f>E732*F732</f>
        <v>0</v>
      </c>
      <c r="H732" s="3"/>
      <c r="I732" s="38">
        <f>G732</f>
        <v>0</v>
      </c>
      <c r="J732" s="38"/>
      <c r="K732" s="1"/>
    </row>
    <row r="733" spans="1:11" ht="12" customHeight="1" x14ac:dyDescent="0.25">
      <c r="A733" s="13">
        <v>36</v>
      </c>
      <c r="B733" s="149" t="s">
        <v>245</v>
      </c>
      <c r="C733" s="149"/>
      <c r="D733" s="149"/>
      <c r="E733" s="149"/>
      <c r="F733" s="149"/>
      <c r="G733" s="14" t="s">
        <v>7</v>
      </c>
      <c r="H733" s="46"/>
      <c r="I733" s="34">
        <f>SUM(I734:I740)</f>
        <v>44000</v>
      </c>
      <c r="J733" s="34">
        <f>SUM(J734:J740)</f>
        <v>44000</v>
      </c>
      <c r="K733" s="15"/>
    </row>
    <row r="734" spans="1:11" ht="12" customHeight="1" x14ac:dyDescent="0.25">
      <c r="A734" s="5"/>
      <c r="B734" s="7">
        <v>3</v>
      </c>
      <c r="C734" s="30" t="s">
        <v>216</v>
      </c>
      <c r="D734" s="139"/>
      <c r="E734" s="139"/>
      <c r="F734" s="139"/>
      <c r="G734" s="139"/>
      <c r="H734" s="138"/>
      <c r="I734" s="39">
        <v>44000</v>
      </c>
      <c r="J734" s="39">
        <f>I734</f>
        <v>44000</v>
      </c>
      <c r="K734" s="32" t="s">
        <v>187</v>
      </c>
    </row>
    <row r="735" spans="1:11" ht="12" customHeight="1" x14ac:dyDescent="0.25">
      <c r="A735" s="5"/>
      <c r="B735" s="7">
        <v>4</v>
      </c>
      <c r="C735" t="s">
        <v>17</v>
      </c>
      <c r="D735" s="139"/>
      <c r="E735" s="139"/>
      <c r="F735" s="139"/>
      <c r="G735" s="139"/>
      <c r="H735" s="138"/>
      <c r="I735" s="38"/>
      <c r="J735" s="38"/>
      <c r="K735" s="1"/>
    </row>
    <row r="736" spans="1:11" ht="12" customHeight="1" x14ac:dyDescent="0.25">
      <c r="A736" s="5"/>
      <c r="B736" s="7">
        <v>6</v>
      </c>
      <c r="C736" t="s">
        <v>18</v>
      </c>
      <c r="D736" s="139"/>
      <c r="E736" s="139"/>
      <c r="F736" s="139"/>
      <c r="G736" s="139"/>
      <c r="H736" s="138"/>
      <c r="I736" s="38"/>
      <c r="J736" s="38"/>
      <c r="K736" s="1"/>
    </row>
    <row r="737" spans="1:11" ht="12" customHeight="1" x14ac:dyDescent="0.25">
      <c r="A737" s="5"/>
      <c r="B737" s="7">
        <v>6</v>
      </c>
      <c r="C737" t="s">
        <v>19</v>
      </c>
      <c r="D737" s="139"/>
      <c r="E737" s="139"/>
      <c r="F737" s="139"/>
      <c r="G737" s="139"/>
      <c r="H737" s="137"/>
      <c r="I737" s="38"/>
      <c r="J737" s="38"/>
      <c r="K737" s="1"/>
    </row>
    <row r="738" spans="1:11" ht="12" customHeight="1" x14ac:dyDescent="0.25">
      <c r="A738" s="5"/>
      <c r="B738" s="7">
        <v>2</v>
      </c>
      <c r="C738" t="s">
        <v>22</v>
      </c>
      <c r="D738" s="139"/>
      <c r="E738" s="139"/>
      <c r="F738" s="139"/>
      <c r="G738" s="139"/>
      <c r="H738" s="137"/>
      <c r="I738" s="38"/>
      <c r="J738" s="38"/>
      <c r="K738" s="1"/>
    </row>
    <row r="739" spans="1:11" ht="12" customHeight="1" x14ac:dyDescent="0.25">
      <c r="A739" s="5"/>
      <c r="B739" s="7">
        <v>5</v>
      </c>
      <c r="C739" t="s">
        <v>20</v>
      </c>
      <c r="D739" s="7"/>
      <c r="E739" s="7"/>
      <c r="F739" s="7"/>
      <c r="G739" s="7">
        <f>E739*F739</f>
        <v>0</v>
      </c>
      <c r="H739" s="137"/>
      <c r="I739" s="38">
        <f>G739</f>
        <v>0</v>
      </c>
      <c r="J739" s="38"/>
      <c r="K739" s="1"/>
    </row>
    <row r="740" spans="1:11" ht="12" customHeight="1" thickBot="1" x14ac:dyDescent="0.3">
      <c r="A740" s="5"/>
      <c r="B740" s="12">
        <v>10</v>
      </c>
      <c r="C740" t="s">
        <v>21</v>
      </c>
      <c r="D740" s="7"/>
      <c r="E740" s="7"/>
      <c r="F740" s="7"/>
      <c r="G740" s="7">
        <f>E740*F740</f>
        <v>0</v>
      </c>
      <c r="H740" s="3"/>
      <c r="I740" s="38">
        <f>G740</f>
        <v>0</v>
      </c>
      <c r="J740" s="38"/>
      <c r="K740" s="1"/>
    </row>
    <row r="741" spans="1:11" ht="12" customHeight="1" x14ac:dyDescent="0.25">
      <c r="A741" s="13">
        <v>37</v>
      </c>
      <c r="B741" s="149" t="s">
        <v>246</v>
      </c>
      <c r="C741" s="149"/>
      <c r="D741" s="149"/>
      <c r="E741" s="149"/>
      <c r="F741" s="149"/>
      <c r="G741" s="14" t="s">
        <v>7</v>
      </c>
      <c r="H741" s="46"/>
      <c r="I741" s="34">
        <f>SUM(I742:I748)</f>
        <v>15000</v>
      </c>
      <c r="J741" s="34">
        <f>SUM(J742:J748)</f>
        <v>15000</v>
      </c>
      <c r="K741" s="15"/>
    </row>
    <row r="742" spans="1:11" ht="12" customHeight="1" x14ac:dyDescent="0.25">
      <c r="A742" s="5"/>
      <c r="B742" s="7">
        <v>3</v>
      </c>
      <c r="C742" s="30" t="s">
        <v>216</v>
      </c>
      <c r="D742" s="139"/>
      <c r="E742" s="139"/>
      <c r="F742" s="139"/>
      <c r="G742" s="139"/>
      <c r="H742" s="138"/>
      <c r="I742" s="39">
        <v>15000</v>
      </c>
      <c r="J742" s="39">
        <f>I742</f>
        <v>15000</v>
      </c>
      <c r="K742" s="32" t="s">
        <v>187</v>
      </c>
    </row>
    <row r="743" spans="1:11" ht="12" customHeight="1" x14ac:dyDescent="0.25">
      <c r="A743" s="5"/>
      <c r="B743" s="7">
        <v>4</v>
      </c>
      <c r="C743" t="s">
        <v>17</v>
      </c>
      <c r="D743" s="139"/>
      <c r="E743" s="139"/>
      <c r="F743" s="139"/>
      <c r="G743" s="139"/>
      <c r="H743" s="138"/>
      <c r="I743" s="38"/>
      <c r="J743" s="38"/>
      <c r="K743" s="1"/>
    </row>
    <row r="744" spans="1:11" ht="12" customHeight="1" x14ac:dyDescent="0.25">
      <c r="A744" s="5"/>
      <c r="B744" s="7">
        <v>6</v>
      </c>
      <c r="C744" t="s">
        <v>18</v>
      </c>
      <c r="D744" s="139"/>
      <c r="E744" s="139"/>
      <c r="F744" s="139"/>
      <c r="G744" s="139"/>
      <c r="H744" s="138"/>
      <c r="I744" s="38"/>
      <c r="J744" s="38"/>
      <c r="K744" s="1"/>
    </row>
    <row r="745" spans="1:11" ht="12" customHeight="1" x14ac:dyDescent="0.25">
      <c r="A745" s="5"/>
      <c r="B745" s="7">
        <v>6</v>
      </c>
      <c r="C745" t="s">
        <v>19</v>
      </c>
      <c r="D745" s="139"/>
      <c r="E745" s="139"/>
      <c r="F745" s="139"/>
      <c r="G745" s="139"/>
      <c r="H745" s="137"/>
      <c r="I745" s="38"/>
      <c r="J745" s="38"/>
      <c r="K745" s="1"/>
    </row>
    <row r="746" spans="1:11" ht="12" customHeight="1" x14ac:dyDescent="0.25">
      <c r="A746" s="5"/>
      <c r="B746" s="7">
        <v>2</v>
      </c>
      <c r="C746" t="s">
        <v>22</v>
      </c>
      <c r="D746" s="139"/>
      <c r="E746" s="139"/>
      <c r="F746" s="139"/>
      <c r="G746" s="139"/>
      <c r="H746" s="137"/>
      <c r="I746" s="38"/>
      <c r="J746" s="38"/>
      <c r="K746" s="1"/>
    </row>
    <row r="747" spans="1:11" ht="12" customHeight="1" x14ac:dyDescent="0.25">
      <c r="A747" s="5"/>
      <c r="B747" s="7">
        <v>5</v>
      </c>
      <c r="C747" t="s">
        <v>20</v>
      </c>
      <c r="D747" s="7"/>
      <c r="E747" s="7"/>
      <c r="F747" s="7"/>
      <c r="G747" s="7">
        <f>E747*F747</f>
        <v>0</v>
      </c>
      <c r="H747" s="137"/>
      <c r="I747" s="38">
        <f>G747</f>
        <v>0</v>
      </c>
      <c r="J747" s="38"/>
      <c r="K747" s="1"/>
    </row>
    <row r="748" spans="1:11" ht="12" customHeight="1" thickBot="1" x14ac:dyDescent="0.3">
      <c r="A748" s="5"/>
      <c r="B748" s="12">
        <v>10</v>
      </c>
      <c r="C748" t="s">
        <v>21</v>
      </c>
      <c r="D748" s="7"/>
      <c r="E748" s="7"/>
      <c r="F748" s="7"/>
      <c r="G748" s="7">
        <f>E748*F748</f>
        <v>0</v>
      </c>
      <c r="H748" s="3"/>
      <c r="I748" s="38">
        <f>G748</f>
        <v>0</v>
      </c>
      <c r="J748" s="38"/>
      <c r="K748" s="1"/>
    </row>
    <row r="749" spans="1:11" ht="12" customHeight="1" x14ac:dyDescent="0.25">
      <c r="A749" s="13">
        <v>38</v>
      </c>
      <c r="B749" s="149" t="s">
        <v>247</v>
      </c>
      <c r="C749" s="149"/>
      <c r="D749" s="149"/>
      <c r="E749" s="149"/>
      <c r="F749" s="149"/>
      <c r="G749" s="14" t="s">
        <v>7</v>
      </c>
      <c r="H749" s="46"/>
      <c r="I749" s="34">
        <f>SUM(I750:I756)</f>
        <v>93000</v>
      </c>
      <c r="J749" s="34">
        <f>SUM(J750:J756)</f>
        <v>93000</v>
      </c>
      <c r="K749" s="15"/>
    </row>
    <row r="750" spans="1:11" ht="12" customHeight="1" x14ac:dyDescent="0.25">
      <c r="A750" s="5"/>
      <c r="B750" s="7">
        <v>3</v>
      </c>
      <c r="C750" s="30" t="s">
        <v>216</v>
      </c>
      <c r="D750" s="139"/>
      <c r="E750" s="139"/>
      <c r="F750" s="139"/>
      <c r="G750" s="139"/>
      <c r="H750" s="138"/>
      <c r="I750" s="39">
        <v>93000</v>
      </c>
      <c r="J750" s="39">
        <f>I750</f>
        <v>93000</v>
      </c>
      <c r="K750" s="32" t="s">
        <v>187</v>
      </c>
    </row>
    <row r="751" spans="1:11" ht="12" customHeight="1" x14ac:dyDescent="0.25">
      <c r="A751" s="5"/>
      <c r="B751" s="7">
        <v>4</v>
      </c>
      <c r="C751" t="s">
        <v>17</v>
      </c>
      <c r="D751" s="139"/>
      <c r="E751" s="139"/>
      <c r="F751" s="139"/>
      <c r="G751" s="139"/>
      <c r="H751" s="138"/>
      <c r="I751" s="38"/>
      <c r="J751" s="38"/>
      <c r="K751" s="1"/>
    </row>
    <row r="752" spans="1:11" ht="12" customHeight="1" x14ac:dyDescent="0.25">
      <c r="A752" s="5"/>
      <c r="B752" s="7">
        <v>6</v>
      </c>
      <c r="C752" t="s">
        <v>18</v>
      </c>
      <c r="D752" s="139"/>
      <c r="E752" s="139"/>
      <c r="F752" s="139"/>
      <c r="G752" s="139"/>
      <c r="H752" s="138"/>
      <c r="I752" s="38"/>
      <c r="J752" s="38"/>
      <c r="K752" s="1"/>
    </row>
    <row r="753" spans="1:11" ht="12" customHeight="1" x14ac:dyDescent="0.25">
      <c r="A753" s="5"/>
      <c r="B753" s="7">
        <v>6</v>
      </c>
      <c r="C753" t="s">
        <v>19</v>
      </c>
      <c r="D753" s="139"/>
      <c r="E753" s="139"/>
      <c r="F753" s="139"/>
      <c r="G753" s="139"/>
      <c r="H753" s="137"/>
      <c r="I753" s="38"/>
      <c r="J753" s="38"/>
      <c r="K753" s="1"/>
    </row>
    <row r="754" spans="1:11" ht="12" customHeight="1" x14ac:dyDescent="0.25">
      <c r="A754" s="5"/>
      <c r="B754" s="7">
        <v>2</v>
      </c>
      <c r="C754" t="s">
        <v>22</v>
      </c>
      <c r="D754" s="139"/>
      <c r="E754" s="139"/>
      <c r="F754" s="139"/>
      <c r="G754" s="139"/>
      <c r="H754" s="137"/>
      <c r="I754" s="38"/>
      <c r="J754" s="38"/>
      <c r="K754" s="1"/>
    </row>
    <row r="755" spans="1:11" ht="12" customHeight="1" x14ac:dyDescent="0.25">
      <c r="A755" s="5"/>
      <c r="B755" s="7">
        <v>5</v>
      </c>
      <c r="C755" t="s">
        <v>20</v>
      </c>
      <c r="D755" s="7"/>
      <c r="E755" s="7"/>
      <c r="F755" s="7"/>
      <c r="G755" s="7">
        <f>E755*F755</f>
        <v>0</v>
      </c>
      <c r="H755" s="137"/>
      <c r="I755" s="38">
        <f>G755</f>
        <v>0</v>
      </c>
      <c r="J755" s="38"/>
      <c r="K755" s="1"/>
    </row>
    <row r="756" spans="1:11" ht="12" customHeight="1" thickBot="1" x14ac:dyDescent="0.3">
      <c r="A756" s="5"/>
      <c r="B756" s="12">
        <v>10</v>
      </c>
      <c r="C756" t="s">
        <v>21</v>
      </c>
      <c r="D756" s="7"/>
      <c r="E756" s="7"/>
      <c r="F756" s="7"/>
      <c r="G756" s="7">
        <f>E756*F756</f>
        <v>0</v>
      </c>
      <c r="H756" s="3"/>
      <c r="I756" s="38">
        <f>G756</f>
        <v>0</v>
      </c>
      <c r="J756" s="38"/>
      <c r="K756" s="1"/>
    </row>
    <row r="757" spans="1:11" ht="12" customHeight="1" x14ac:dyDescent="0.25">
      <c r="A757" s="13">
        <v>39</v>
      </c>
      <c r="B757" s="149" t="s">
        <v>248</v>
      </c>
      <c r="C757" s="149"/>
      <c r="D757" s="149"/>
      <c r="E757" s="149"/>
      <c r="F757" s="149"/>
      <c r="G757" s="14" t="s">
        <v>7</v>
      </c>
      <c r="H757" s="46"/>
      <c r="I757" s="34">
        <f>SUM(I758:I764)</f>
        <v>21000</v>
      </c>
      <c r="J757" s="34">
        <f>SUM(J758:J764)</f>
        <v>21000</v>
      </c>
      <c r="K757" s="15"/>
    </row>
    <row r="758" spans="1:11" ht="12" customHeight="1" x14ac:dyDescent="0.25">
      <c r="A758" s="5"/>
      <c r="B758" s="7">
        <v>3</v>
      </c>
      <c r="C758" s="30" t="s">
        <v>216</v>
      </c>
      <c r="D758" s="139"/>
      <c r="E758" s="139"/>
      <c r="F758" s="139"/>
      <c r="G758" s="139"/>
      <c r="H758" s="138"/>
      <c r="I758" s="39">
        <v>21000</v>
      </c>
      <c r="J758" s="39">
        <f>I758</f>
        <v>21000</v>
      </c>
      <c r="K758" s="32" t="s">
        <v>187</v>
      </c>
    </row>
    <row r="759" spans="1:11" ht="12" customHeight="1" x14ac:dyDescent="0.25">
      <c r="A759" s="5"/>
      <c r="B759" s="7">
        <v>4</v>
      </c>
      <c r="C759" t="s">
        <v>17</v>
      </c>
      <c r="D759" s="139"/>
      <c r="E759" s="139"/>
      <c r="F759" s="139"/>
      <c r="G759" s="139"/>
      <c r="H759" s="138"/>
      <c r="I759" s="38"/>
      <c r="J759" s="38"/>
      <c r="K759" s="1"/>
    </row>
    <row r="760" spans="1:11" ht="12" customHeight="1" x14ac:dyDescent="0.25">
      <c r="A760" s="5"/>
      <c r="B760" s="7">
        <v>6</v>
      </c>
      <c r="C760" t="s">
        <v>18</v>
      </c>
      <c r="D760" s="139"/>
      <c r="E760" s="139"/>
      <c r="F760" s="139"/>
      <c r="G760" s="139"/>
      <c r="H760" s="138"/>
      <c r="I760" s="38"/>
      <c r="J760" s="38"/>
      <c r="K760" s="1"/>
    </row>
    <row r="761" spans="1:11" ht="12" customHeight="1" x14ac:dyDescent="0.25">
      <c r="A761" s="5"/>
      <c r="B761" s="7">
        <v>6</v>
      </c>
      <c r="C761" t="s">
        <v>19</v>
      </c>
      <c r="D761" s="139"/>
      <c r="E761" s="139"/>
      <c r="F761" s="139"/>
      <c r="G761" s="139"/>
      <c r="H761" s="137"/>
      <c r="I761" s="38"/>
      <c r="J761" s="38"/>
      <c r="K761" s="1"/>
    </row>
    <row r="762" spans="1:11" ht="12" customHeight="1" x14ac:dyDescent="0.25">
      <c r="A762" s="5"/>
      <c r="B762" s="7">
        <v>2</v>
      </c>
      <c r="C762" t="s">
        <v>22</v>
      </c>
      <c r="D762" s="139"/>
      <c r="E762" s="139"/>
      <c r="F762" s="139"/>
      <c r="G762" s="139"/>
      <c r="H762" s="137"/>
      <c r="I762" s="38"/>
      <c r="J762" s="38"/>
      <c r="K762" s="1"/>
    </row>
    <row r="763" spans="1:11" ht="12" customHeight="1" x14ac:dyDescent="0.25">
      <c r="A763" s="5"/>
      <c r="B763" s="7">
        <v>5</v>
      </c>
      <c r="C763" t="s">
        <v>20</v>
      </c>
      <c r="D763" s="7"/>
      <c r="E763" s="7"/>
      <c r="F763" s="7"/>
      <c r="G763" s="7">
        <f>E763*F763</f>
        <v>0</v>
      </c>
      <c r="H763" s="137"/>
      <c r="I763" s="38">
        <f>G763</f>
        <v>0</v>
      </c>
      <c r="J763" s="38"/>
      <c r="K763" s="1"/>
    </row>
    <row r="764" spans="1:11" ht="12" customHeight="1" thickBot="1" x14ac:dyDescent="0.3">
      <c r="A764" s="5"/>
      <c r="B764" s="12">
        <v>10</v>
      </c>
      <c r="C764" t="s">
        <v>21</v>
      </c>
      <c r="D764" s="7"/>
      <c r="E764" s="7"/>
      <c r="F764" s="7"/>
      <c r="G764" s="7">
        <f>E764*F764</f>
        <v>0</v>
      </c>
      <c r="H764" s="3"/>
      <c r="I764" s="38">
        <f>G764</f>
        <v>0</v>
      </c>
      <c r="J764" s="38"/>
      <c r="K764" s="1"/>
    </row>
    <row r="765" spans="1:11" ht="12" customHeight="1" x14ac:dyDescent="0.25">
      <c r="A765" s="13">
        <v>40</v>
      </c>
      <c r="B765" s="149" t="s">
        <v>249</v>
      </c>
      <c r="C765" s="149"/>
      <c r="D765" s="149"/>
      <c r="E765" s="149"/>
      <c r="F765" s="149"/>
      <c r="G765" s="14" t="s">
        <v>7</v>
      </c>
      <c r="H765" s="46"/>
      <c r="I765" s="34">
        <f>SUM(I766:I772)</f>
        <v>41000</v>
      </c>
      <c r="J765" s="34">
        <f>SUM(J766:J772)</f>
        <v>41000</v>
      </c>
      <c r="K765" s="15"/>
    </row>
    <row r="766" spans="1:11" ht="12" customHeight="1" x14ac:dyDescent="0.25">
      <c r="A766" s="5"/>
      <c r="B766" s="7">
        <v>3</v>
      </c>
      <c r="C766" s="30" t="s">
        <v>216</v>
      </c>
      <c r="D766" s="139"/>
      <c r="E766" s="139"/>
      <c r="F766" s="139"/>
      <c r="G766" s="139"/>
      <c r="H766" s="138"/>
      <c r="I766" s="39">
        <v>41000</v>
      </c>
      <c r="J766" s="39">
        <f>I766</f>
        <v>41000</v>
      </c>
      <c r="K766" s="32" t="s">
        <v>187</v>
      </c>
    </row>
    <row r="767" spans="1:11" ht="12" customHeight="1" x14ac:dyDescent="0.25">
      <c r="A767" s="5"/>
      <c r="B767" s="7">
        <v>4</v>
      </c>
      <c r="C767" t="s">
        <v>17</v>
      </c>
      <c r="D767" s="139"/>
      <c r="E767" s="139"/>
      <c r="F767" s="139"/>
      <c r="G767" s="139"/>
      <c r="H767" s="138"/>
      <c r="I767" s="38"/>
      <c r="J767" s="38"/>
      <c r="K767" s="1"/>
    </row>
    <row r="768" spans="1:11" ht="12" customHeight="1" x14ac:dyDescent="0.25">
      <c r="A768" s="5"/>
      <c r="B768" s="7">
        <v>6</v>
      </c>
      <c r="C768" t="s">
        <v>18</v>
      </c>
      <c r="D768" s="139"/>
      <c r="E768" s="139"/>
      <c r="F768" s="139"/>
      <c r="G768" s="139"/>
      <c r="H768" s="138"/>
      <c r="I768" s="38"/>
      <c r="J768" s="38"/>
      <c r="K768" s="1"/>
    </row>
    <row r="769" spans="1:11" ht="12" customHeight="1" x14ac:dyDescent="0.25">
      <c r="A769" s="5"/>
      <c r="B769" s="7">
        <v>6</v>
      </c>
      <c r="C769" t="s">
        <v>19</v>
      </c>
      <c r="D769" s="139"/>
      <c r="E769" s="139"/>
      <c r="F769" s="139"/>
      <c r="G769" s="139"/>
      <c r="H769" s="137"/>
      <c r="I769" s="38"/>
      <c r="J769" s="38"/>
      <c r="K769" s="1"/>
    </row>
    <row r="770" spans="1:11" ht="12" customHeight="1" x14ac:dyDescent="0.25">
      <c r="A770" s="5"/>
      <c r="B770" s="7">
        <v>2</v>
      </c>
      <c r="C770" t="s">
        <v>22</v>
      </c>
      <c r="D770" s="139"/>
      <c r="E770" s="139"/>
      <c r="F770" s="139"/>
      <c r="G770" s="139"/>
      <c r="H770" s="137"/>
      <c r="I770" s="38"/>
      <c r="J770" s="38"/>
      <c r="K770" s="1"/>
    </row>
    <row r="771" spans="1:11" ht="12" customHeight="1" x14ac:dyDescent="0.25">
      <c r="A771" s="5"/>
      <c r="B771" s="7">
        <v>5</v>
      </c>
      <c r="C771" t="s">
        <v>20</v>
      </c>
      <c r="D771" s="7"/>
      <c r="E771" s="7"/>
      <c r="F771" s="7"/>
      <c r="G771" s="7">
        <f>E771*F771</f>
        <v>0</v>
      </c>
      <c r="H771" s="137"/>
      <c r="I771" s="38">
        <f>G771</f>
        <v>0</v>
      </c>
      <c r="J771" s="38"/>
      <c r="K771" s="1"/>
    </row>
    <row r="772" spans="1:11" ht="12" customHeight="1" thickBot="1" x14ac:dyDescent="0.3">
      <c r="A772" s="5"/>
      <c r="B772" s="12">
        <v>10</v>
      </c>
      <c r="C772" t="s">
        <v>21</v>
      </c>
      <c r="D772" s="7"/>
      <c r="E772" s="7"/>
      <c r="F772" s="7"/>
      <c r="G772" s="7">
        <f>E772*F772</f>
        <v>0</v>
      </c>
      <c r="H772" s="3"/>
      <c r="I772" s="38">
        <f>G772</f>
        <v>0</v>
      </c>
      <c r="J772" s="38"/>
      <c r="K772" s="1"/>
    </row>
    <row r="773" spans="1:11" ht="12" customHeight="1" x14ac:dyDescent="0.25">
      <c r="A773" s="13">
        <v>41</v>
      </c>
      <c r="B773" s="149" t="s">
        <v>250</v>
      </c>
      <c r="C773" s="149"/>
      <c r="D773" s="149"/>
      <c r="E773" s="149"/>
      <c r="F773" s="149"/>
      <c r="G773" s="14" t="s">
        <v>7</v>
      </c>
      <c r="H773" s="46"/>
      <c r="I773" s="34">
        <f>SUM(I774:I780)</f>
        <v>7500</v>
      </c>
      <c r="J773" s="34">
        <f>SUM(J774:J780)</f>
        <v>7500</v>
      </c>
      <c r="K773" s="15"/>
    </row>
    <row r="774" spans="1:11" ht="12" customHeight="1" x14ac:dyDescent="0.25">
      <c r="A774" s="5"/>
      <c r="B774" s="7">
        <v>3</v>
      </c>
      <c r="C774" s="30" t="s">
        <v>216</v>
      </c>
      <c r="D774" s="139"/>
      <c r="E774" s="139"/>
      <c r="F774" s="139"/>
      <c r="G774" s="139"/>
      <c r="H774" s="138"/>
      <c r="I774" s="39">
        <v>7500</v>
      </c>
      <c r="J774" s="39">
        <f>I774</f>
        <v>7500</v>
      </c>
      <c r="K774" s="32" t="s">
        <v>187</v>
      </c>
    </row>
    <row r="775" spans="1:11" ht="12" customHeight="1" x14ac:dyDescent="0.25">
      <c r="A775" s="5"/>
      <c r="B775" s="7">
        <v>4</v>
      </c>
      <c r="C775" t="s">
        <v>17</v>
      </c>
      <c r="D775" s="139"/>
      <c r="E775" s="139"/>
      <c r="F775" s="139"/>
      <c r="G775" s="139"/>
      <c r="H775" s="138"/>
      <c r="I775" s="38"/>
      <c r="J775" s="38"/>
      <c r="K775" s="1"/>
    </row>
    <row r="776" spans="1:11" ht="12" customHeight="1" x14ac:dyDescent="0.25">
      <c r="A776" s="5"/>
      <c r="B776" s="7">
        <v>6</v>
      </c>
      <c r="C776" t="s">
        <v>18</v>
      </c>
      <c r="D776" s="139"/>
      <c r="E776" s="139"/>
      <c r="F776" s="139"/>
      <c r="G776" s="139"/>
      <c r="H776" s="138"/>
      <c r="I776" s="38"/>
      <c r="J776" s="38"/>
      <c r="K776" s="1"/>
    </row>
    <row r="777" spans="1:11" ht="12" customHeight="1" x14ac:dyDescent="0.25">
      <c r="A777" s="5"/>
      <c r="B777" s="7">
        <v>6</v>
      </c>
      <c r="C777" t="s">
        <v>19</v>
      </c>
      <c r="D777" s="139"/>
      <c r="E777" s="139"/>
      <c r="F777" s="139"/>
      <c r="G777" s="139"/>
      <c r="H777" s="137"/>
      <c r="I777" s="38"/>
      <c r="J777" s="38"/>
      <c r="K777" s="1"/>
    </row>
    <row r="778" spans="1:11" ht="12" customHeight="1" x14ac:dyDescent="0.25">
      <c r="A778" s="5"/>
      <c r="B778" s="7">
        <v>2</v>
      </c>
      <c r="C778" t="s">
        <v>22</v>
      </c>
      <c r="D778" s="139"/>
      <c r="E778" s="139"/>
      <c r="F778" s="139"/>
      <c r="G778" s="139"/>
      <c r="H778" s="137"/>
      <c r="I778" s="38"/>
      <c r="J778" s="38"/>
      <c r="K778" s="1"/>
    </row>
    <row r="779" spans="1:11" ht="12" customHeight="1" x14ac:dyDescent="0.25">
      <c r="A779" s="5"/>
      <c r="B779" s="7">
        <v>5</v>
      </c>
      <c r="C779" t="s">
        <v>20</v>
      </c>
      <c r="D779" s="7"/>
      <c r="E779" s="7"/>
      <c r="F779" s="7"/>
      <c r="G779" s="7">
        <f>E779*F779</f>
        <v>0</v>
      </c>
      <c r="H779" s="137"/>
      <c r="I779" s="38">
        <f>G779</f>
        <v>0</v>
      </c>
      <c r="J779" s="38"/>
      <c r="K779" s="1"/>
    </row>
    <row r="780" spans="1:11" ht="12" customHeight="1" thickBot="1" x14ac:dyDescent="0.3">
      <c r="A780" s="5"/>
      <c r="B780" s="12">
        <v>10</v>
      </c>
      <c r="C780" t="s">
        <v>21</v>
      </c>
      <c r="D780" s="7"/>
      <c r="E780" s="7"/>
      <c r="F780" s="7"/>
      <c r="G780" s="7">
        <f>E780*F780</f>
        <v>0</v>
      </c>
      <c r="H780" s="3"/>
      <c r="I780" s="38">
        <f>G780</f>
        <v>0</v>
      </c>
      <c r="J780" s="38"/>
      <c r="K780" s="1"/>
    </row>
    <row r="781" spans="1:11" ht="12" customHeight="1" x14ac:dyDescent="0.25">
      <c r="A781" s="13">
        <v>42</v>
      </c>
      <c r="B781" s="149" t="s">
        <v>251</v>
      </c>
      <c r="C781" s="149"/>
      <c r="D781" s="149"/>
      <c r="E781" s="149"/>
      <c r="F781" s="149"/>
      <c r="G781" s="14" t="s">
        <v>7</v>
      </c>
      <c r="H781" s="46"/>
      <c r="I781" s="34">
        <f>SUM(I782:I788)</f>
        <v>12000</v>
      </c>
      <c r="J781" s="34">
        <f>SUM(J782:J788)</f>
        <v>12000</v>
      </c>
      <c r="K781" s="15"/>
    </row>
    <row r="782" spans="1:11" ht="12" customHeight="1" x14ac:dyDescent="0.25">
      <c r="A782" s="5"/>
      <c r="B782" s="7">
        <v>3</v>
      </c>
      <c r="C782" s="30" t="s">
        <v>216</v>
      </c>
      <c r="D782" s="139"/>
      <c r="E782" s="139"/>
      <c r="F782" s="139"/>
      <c r="G782" s="139"/>
      <c r="H782" s="138"/>
      <c r="I782" s="39">
        <v>12000</v>
      </c>
      <c r="J782" s="39">
        <f>I782</f>
        <v>12000</v>
      </c>
      <c r="K782" s="32" t="s">
        <v>187</v>
      </c>
    </row>
    <row r="783" spans="1:11" ht="12" customHeight="1" x14ac:dyDescent="0.25">
      <c r="A783" s="5"/>
      <c r="B783" s="7">
        <v>4</v>
      </c>
      <c r="C783" t="s">
        <v>17</v>
      </c>
      <c r="D783" s="139"/>
      <c r="E783" s="139"/>
      <c r="F783" s="139"/>
      <c r="G783" s="139"/>
      <c r="H783" s="138"/>
      <c r="I783" s="38"/>
      <c r="J783" s="38"/>
      <c r="K783" s="1"/>
    </row>
    <row r="784" spans="1:11" ht="12" customHeight="1" x14ac:dyDescent="0.25">
      <c r="A784" s="5"/>
      <c r="B784" s="7">
        <v>6</v>
      </c>
      <c r="C784" t="s">
        <v>18</v>
      </c>
      <c r="D784" s="139"/>
      <c r="E784" s="139"/>
      <c r="F784" s="139"/>
      <c r="G784" s="139"/>
      <c r="H784" s="138"/>
      <c r="I784" s="38"/>
      <c r="J784" s="38"/>
      <c r="K784" s="1"/>
    </row>
    <row r="785" spans="1:11" ht="12" customHeight="1" x14ac:dyDescent="0.25">
      <c r="A785" s="5"/>
      <c r="B785" s="7">
        <v>6</v>
      </c>
      <c r="C785" t="s">
        <v>19</v>
      </c>
      <c r="D785" s="139"/>
      <c r="E785" s="139"/>
      <c r="F785" s="139"/>
      <c r="G785" s="139"/>
      <c r="H785" s="137"/>
      <c r="I785" s="38"/>
      <c r="J785" s="38"/>
      <c r="K785" s="1"/>
    </row>
    <row r="786" spans="1:11" ht="12" customHeight="1" x14ac:dyDescent="0.25">
      <c r="A786" s="5"/>
      <c r="B786" s="7">
        <v>2</v>
      </c>
      <c r="C786" t="s">
        <v>22</v>
      </c>
      <c r="D786" s="139"/>
      <c r="E786" s="139"/>
      <c r="F786" s="139"/>
      <c r="G786" s="139"/>
      <c r="H786" s="137"/>
      <c r="I786" s="38"/>
      <c r="J786" s="38"/>
      <c r="K786" s="1"/>
    </row>
    <row r="787" spans="1:11" ht="12" customHeight="1" x14ac:dyDescent="0.25">
      <c r="A787" s="5"/>
      <c r="B787" s="7">
        <v>5</v>
      </c>
      <c r="C787" t="s">
        <v>20</v>
      </c>
      <c r="D787" s="7"/>
      <c r="E787" s="7"/>
      <c r="F787" s="7"/>
      <c r="G787" s="7">
        <f>E787*F787</f>
        <v>0</v>
      </c>
      <c r="H787" s="137"/>
      <c r="I787" s="38">
        <f>G787</f>
        <v>0</v>
      </c>
      <c r="J787" s="38"/>
      <c r="K787" s="1"/>
    </row>
    <row r="788" spans="1:11" ht="12" customHeight="1" thickBot="1" x14ac:dyDescent="0.3">
      <c r="A788" s="5"/>
      <c r="B788" s="12">
        <v>10</v>
      </c>
      <c r="C788" t="s">
        <v>21</v>
      </c>
      <c r="D788" s="7"/>
      <c r="E788" s="7"/>
      <c r="F788" s="7"/>
      <c r="G788" s="7">
        <f>E788*F788</f>
        <v>0</v>
      </c>
      <c r="H788" s="3"/>
      <c r="I788" s="38">
        <f>G788</f>
        <v>0</v>
      </c>
      <c r="J788" s="38"/>
      <c r="K788" s="1"/>
    </row>
    <row r="789" spans="1:11" ht="12" customHeight="1" x14ac:dyDescent="0.25">
      <c r="A789" s="13">
        <v>43</v>
      </c>
      <c r="B789" s="149" t="s">
        <v>252</v>
      </c>
      <c r="C789" s="149"/>
      <c r="D789" s="149"/>
      <c r="E789" s="149"/>
      <c r="F789" s="149"/>
      <c r="G789" s="14" t="s">
        <v>7</v>
      </c>
      <c r="H789" s="46"/>
      <c r="I789" s="34">
        <f>SUM(I790:I796)</f>
        <v>85000</v>
      </c>
      <c r="J789" s="34">
        <f>SUM(J790:J796)</f>
        <v>85000</v>
      </c>
      <c r="K789" s="15"/>
    </row>
    <row r="790" spans="1:11" ht="12" customHeight="1" x14ac:dyDescent="0.25">
      <c r="A790" s="5"/>
      <c r="B790" s="7">
        <v>3</v>
      </c>
      <c r="C790" s="30" t="s">
        <v>216</v>
      </c>
      <c r="D790" s="139"/>
      <c r="E790" s="139"/>
      <c r="F790" s="139"/>
      <c r="G790" s="139"/>
      <c r="H790" s="138"/>
      <c r="I790" s="39">
        <v>85000</v>
      </c>
      <c r="J790" s="39">
        <f>I790</f>
        <v>85000</v>
      </c>
      <c r="K790" s="32" t="s">
        <v>187</v>
      </c>
    </row>
    <row r="791" spans="1:11" ht="12" customHeight="1" x14ac:dyDescent="0.25">
      <c r="A791" s="5"/>
      <c r="B791" s="7">
        <v>4</v>
      </c>
      <c r="C791" t="s">
        <v>17</v>
      </c>
      <c r="D791" s="139"/>
      <c r="E791" s="139"/>
      <c r="F791" s="139"/>
      <c r="G791" s="139"/>
      <c r="H791" s="138"/>
      <c r="I791" s="38"/>
      <c r="J791" s="38"/>
      <c r="K791" s="1"/>
    </row>
    <row r="792" spans="1:11" ht="12" customHeight="1" x14ac:dyDescent="0.25">
      <c r="A792" s="5"/>
      <c r="B792" s="7">
        <v>6</v>
      </c>
      <c r="C792" t="s">
        <v>18</v>
      </c>
      <c r="D792" s="139"/>
      <c r="E792" s="139"/>
      <c r="F792" s="139"/>
      <c r="G792" s="139"/>
      <c r="H792" s="138"/>
      <c r="I792" s="38"/>
      <c r="J792" s="38"/>
      <c r="K792" s="1"/>
    </row>
    <row r="793" spans="1:11" ht="12" customHeight="1" x14ac:dyDescent="0.25">
      <c r="A793" s="5"/>
      <c r="B793" s="7">
        <v>6</v>
      </c>
      <c r="C793" t="s">
        <v>19</v>
      </c>
      <c r="D793" s="139"/>
      <c r="E793" s="139"/>
      <c r="F793" s="139"/>
      <c r="G793" s="139"/>
      <c r="H793" s="137"/>
      <c r="I793" s="38"/>
      <c r="J793" s="38"/>
      <c r="K793" s="1"/>
    </row>
    <row r="794" spans="1:11" ht="12" customHeight="1" x14ac:dyDescent="0.25">
      <c r="A794" s="5"/>
      <c r="B794" s="7">
        <v>2</v>
      </c>
      <c r="C794" t="s">
        <v>22</v>
      </c>
      <c r="D794" s="139"/>
      <c r="E794" s="139"/>
      <c r="F794" s="139"/>
      <c r="G794" s="139"/>
      <c r="H794" s="137"/>
      <c r="I794" s="38"/>
      <c r="J794" s="38"/>
      <c r="K794" s="1"/>
    </row>
    <row r="795" spans="1:11" ht="12" customHeight="1" x14ac:dyDescent="0.25">
      <c r="A795" s="5"/>
      <c r="B795" s="7">
        <v>5</v>
      </c>
      <c r="C795" t="s">
        <v>20</v>
      </c>
      <c r="D795" s="7"/>
      <c r="E795" s="7"/>
      <c r="F795" s="7"/>
      <c r="G795" s="7">
        <f>E795*F795</f>
        <v>0</v>
      </c>
      <c r="H795" s="137"/>
      <c r="I795" s="38">
        <f>G795</f>
        <v>0</v>
      </c>
      <c r="J795" s="38"/>
      <c r="K795" s="1"/>
    </row>
    <row r="796" spans="1:11" ht="12" customHeight="1" thickBot="1" x14ac:dyDescent="0.3">
      <c r="A796" s="5"/>
      <c r="B796" s="12">
        <v>10</v>
      </c>
      <c r="C796" t="s">
        <v>21</v>
      </c>
      <c r="D796" s="7"/>
      <c r="E796" s="7"/>
      <c r="F796" s="7"/>
      <c r="G796" s="7">
        <f>E796*F796</f>
        <v>0</v>
      </c>
      <c r="H796" s="3"/>
      <c r="I796" s="38">
        <f>G796</f>
        <v>0</v>
      </c>
      <c r="J796" s="38"/>
      <c r="K796" s="1"/>
    </row>
    <row r="797" spans="1:11" ht="12" customHeight="1" x14ac:dyDescent="0.25">
      <c r="A797" s="13">
        <v>44</v>
      </c>
      <c r="B797" s="149" t="s">
        <v>253</v>
      </c>
      <c r="C797" s="149"/>
      <c r="D797" s="149"/>
      <c r="E797" s="149"/>
      <c r="F797" s="149"/>
      <c r="G797" s="14" t="s">
        <v>7</v>
      </c>
      <c r="H797" s="46"/>
      <c r="I797" s="34">
        <f>SUM(I798:I804)</f>
        <v>26000</v>
      </c>
      <c r="J797" s="34">
        <f>SUM(J798:J804)</f>
        <v>26000</v>
      </c>
      <c r="K797" s="15"/>
    </row>
    <row r="798" spans="1:11" ht="12" customHeight="1" x14ac:dyDescent="0.25">
      <c r="A798" s="5"/>
      <c r="B798" s="7">
        <v>3</v>
      </c>
      <c r="C798" s="30" t="s">
        <v>216</v>
      </c>
      <c r="D798" s="139"/>
      <c r="E798" s="139"/>
      <c r="F798" s="139"/>
      <c r="G798" s="139"/>
      <c r="H798" s="138"/>
      <c r="I798" s="39">
        <v>26000</v>
      </c>
      <c r="J798" s="39">
        <f>I798</f>
        <v>26000</v>
      </c>
      <c r="K798" s="32" t="s">
        <v>187</v>
      </c>
    </row>
    <row r="799" spans="1:11" ht="12" customHeight="1" x14ac:dyDescent="0.25">
      <c r="A799" s="5"/>
      <c r="B799" s="7">
        <v>4</v>
      </c>
      <c r="C799" t="s">
        <v>17</v>
      </c>
      <c r="D799" s="139"/>
      <c r="E799" s="139"/>
      <c r="F799" s="139"/>
      <c r="G799" s="139"/>
      <c r="H799" s="138"/>
      <c r="I799" s="38"/>
      <c r="J799" s="38"/>
      <c r="K799" s="1"/>
    </row>
    <row r="800" spans="1:11" ht="12" customHeight="1" x14ac:dyDescent="0.25">
      <c r="A800" s="5"/>
      <c r="B800" s="7">
        <v>6</v>
      </c>
      <c r="C800" t="s">
        <v>18</v>
      </c>
      <c r="D800" s="139"/>
      <c r="E800" s="139"/>
      <c r="F800" s="139"/>
      <c r="G800" s="139"/>
      <c r="H800" s="138"/>
      <c r="I800" s="38"/>
      <c r="J800" s="38"/>
      <c r="K800" s="1"/>
    </row>
    <row r="801" spans="1:11" ht="12" customHeight="1" x14ac:dyDescent="0.25">
      <c r="A801" s="5"/>
      <c r="B801" s="7">
        <v>6</v>
      </c>
      <c r="C801" t="s">
        <v>19</v>
      </c>
      <c r="D801" s="139"/>
      <c r="E801" s="139"/>
      <c r="F801" s="139"/>
      <c r="G801" s="139"/>
      <c r="H801" s="137"/>
      <c r="I801" s="38"/>
      <c r="J801" s="38"/>
      <c r="K801" s="1"/>
    </row>
    <row r="802" spans="1:11" ht="12" customHeight="1" x14ac:dyDescent="0.25">
      <c r="A802" s="5"/>
      <c r="B802" s="7">
        <v>2</v>
      </c>
      <c r="C802" t="s">
        <v>22</v>
      </c>
      <c r="D802" s="139"/>
      <c r="E802" s="139"/>
      <c r="F802" s="139"/>
      <c r="G802" s="139"/>
      <c r="H802" s="137"/>
      <c r="I802" s="38"/>
      <c r="J802" s="38"/>
      <c r="K802" s="1"/>
    </row>
    <row r="803" spans="1:11" ht="12" customHeight="1" x14ac:dyDescent="0.25">
      <c r="A803" s="5"/>
      <c r="B803" s="7">
        <v>5</v>
      </c>
      <c r="C803" t="s">
        <v>20</v>
      </c>
      <c r="D803" s="7"/>
      <c r="E803" s="7"/>
      <c r="F803" s="7"/>
      <c r="G803" s="7">
        <f>E803*F803</f>
        <v>0</v>
      </c>
      <c r="H803" s="137"/>
      <c r="I803" s="38">
        <f>G803</f>
        <v>0</v>
      </c>
      <c r="J803" s="38"/>
      <c r="K803" s="1"/>
    </row>
    <row r="804" spans="1:11" ht="12" customHeight="1" thickBot="1" x14ac:dyDescent="0.3">
      <c r="A804" s="5"/>
      <c r="B804" s="12">
        <v>10</v>
      </c>
      <c r="C804" t="s">
        <v>21</v>
      </c>
      <c r="D804" s="7"/>
      <c r="E804" s="7"/>
      <c r="F804" s="7"/>
      <c r="G804" s="7">
        <f>E804*F804</f>
        <v>0</v>
      </c>
      <c r="H804" s="3"/>
      <c r="I804" s="38">
        <f>G804</f>
        <v>0</v>
      </c>
      <c r="J804" s="38"/>
      <c r="K804" s="1"/>
    </row>
    <row r="805" spans="1:11" ht="12" customHeight="1" x14ac:dyDescent="0.25">
      <c r="A805" s="13">
        <v>45</v>
      </c>
      <c r="B805" s="149" t="s">
        <v>254</v>
      </c>
      <c r="C805" s="149"/>
      <c r="D805" s="149"/>
      <c r="E805" s="149"/>
      <c r="F805" s="149"/>
      <c r="G805" s="14" t="s">
        <v>7</v>
      </c>
      <c r="H805" s="46"/>
      <c r="I805" s="34">
        <f>SUM(I806:I812)</f>
        <v>8000</v>
      </c>
      <c r="J805" s="34">
        <f>SUM(J806:J812)</f>
        <v>8000</v>
      </c>
      <c r="K805" s="15"/>
    </row>
    <row r="806" spans="1:11" ht="12" customHeight="1" x14ac:dyDescent="0.25">
      <c r="A806" s="5"/>
      <c r="B806" s="7">
        <v>3</v>
      </c>
      <c r="C806" s="30" t="s">
        <v>216</v>
      </c>
      <c r="D806" s="139"/>
      <c r="E806" s="139"/>
      <c r="F806" s="139"/>
      <c r="G806" s="139"/>
      <c r="H806" s="138"/>
      <c r="I806" s="39">
        <v>8000</v>
      </c>
      <c r="J806" s="39">
        <f>I806</f>
        <v>8000</v>
      </c>
      <c r="K806" s="32" t="s">
        <v>187</v>
      </c>
    </row>
    <row r="807" spans="1:11" ht="12" customHeight="1" x14ac:dyDescent="0.25">
      <c r="A807" s="5"/>
      <c r="B807" s="7">
        <v>4</v>
      </c>
      <c r="C807" t="s">
        <v>17</v>
      </c>
      <c r="D807" s="139"/>
      <c r="E807" s="139"/>
      <c r="F807" s="139"/>
      <c r="G807" s="139"/>
      <c r="H807" s="138"/>
      <c r="I807" s="38"/>
      <c r="J807" s="38"/>
      <c r="K807" s="1"/>
    </row>
    <row r="808" spans="1:11" ht="12" customHeight="1" x14ac:dyDescent="0.25">
      <c r="A808" s="5"/>
      <c r="B808" s="7">
        <v>6</v>
      </c>
      <c r="C808" t="s">
        <v>18</v>
      </c>
      <c r="D808" s="139"/>
      <c r="E808" s="139"/>
      <c r="F808" s="139"/>
      <c r="G808" s="139"/>
      <c r="H808" s="138"/>
      <c r="I808" s="38"/>
      <c r="J808" s="38"/>
      <c r="K808" s="1"/>
    </row>
    <row r="809" spans="1:11" ht="12" customHeight="1" x14ac:dyDescent="0.25">
      <c r="A809" s="5"/>
      <c r="B809" s="7">
        <v>6</v>
      </c>
      <c r="C809" t="s">
        <v>19</v>
      </c>
      <c r="D809" s="139"/>
      <c r="E809" s="139"/>
      <c r="F809" s="139"/>
      <c r="G809" s="139"/>
      <c r="H809" s="137"/>
      <c r="I809" s="38"/>
      <c r="J809" s="38"/>
      <c r="K809" s="1"/>
    </row>
    <row r="810" spans="1:11" ht="12" customHeight="1" x14ac:dyDescent="0.25">
      <c r="A810" s="5"/>
      <c r="B810" s="7">
        <v>2</v>
      </c>
      <c r="C810" t="s">
        <v>22</v>
      </c>
      <c r="D810" s="139"/>
      <c r="E810" s="139"/>
      <c r="F810" s="139"/>
      <c r="G810" s="139"/>
      <c r="H810" s="137"/>
      <c r="I810" s="38"/>
      <c r="J810" s="38"/>
      <c r="K810" s="1"/>
    </row>
    <row r="811" spans="1:11" ht="12" customHeight="1" x14ac:dyDescent="0.25">
      <c r="A811" s="5"/>
      <c r="B811" s="7">
        <v>5</v>
      </c>
      <c r="C811" t="s">
        <v>20</v>
      </c>
      <c r="D811" s="7"/>
      <c r="E811" s="7"/>
      <c r="F811" s="7"/>
      <c r="G811" s="7">
        <f>E811*F811</f>
        <v>0</v>
      </c>
      <c r="H811" s="137"/>
      <c r="I811" s="38">
        <f>G811</f>
        <v>0</v>
      </c>
      <c r="J811" s="38"/>
      <c r="K811" s="1"/>
    </row>
    <row r="812" spans="1:11" ht="12" customHeight="1" thickBot="1" x14ac:dyDescent="0.3">
      <c r="A812" s="5"/>
      <c r="B812" s="12">
        <v>10</v>
      </c>
      <c r="C812" t="s">
        <v>21</v>
      </c>
      <c r="D812" s="7"/>
      <c r="E812" s="7"/>
      <c r="F812" s="7"/>
      <c r="G812" s="7">
        <f>E812*F812</f>
        <v>0</v>
      </c>
      <c r="H812" s="3"/>
      <c r="I812" s="38">
        <f>G812</f>
        <v>0</v>
      </c>
      <c r="J812" s="38"/>
      <c r="K812" s="1"/>
    </row>
    <row r="813" spans="1:11" ht="12" customHeight="1" x14ac:dyDescent="0.25">
      <c r="A813" s="13">
        <v>46</v>
      </c>
      <c r="B813" s="149" t="s">
        <v>255</v>
      </c>
      <c r="C813" s="149"/>
      <c r="D813" s="149"/>
      <c r="E813" s="149"/>
      <c r="F813" s="149"/>
      <c r="G813" s="14" t="s">
        <v>7</v>
      </c>
      <c r="H813" s="46"/>
      <c r="I813" s="34">
        <f>SUM(I814:I820)</f>
        <v>32000</v>
      </c>
      <c r="J813" s="34">
        <f>SUM(J814:J820)</f>
        <v>32000</v>
      </c>
      <c r="K813" s="15"/>
    </row>
    <row r="814" spans="1:11" ht="12" customHeight="1" x14ac:dyDescent="0.25">
      <c r="A814" s="5"/>
      <c r="B814" s="7">
        <v>3</v>
      </c>
      <c r="C814" s="30" t="s">
        <v>216</v>
      </c>
      <c r="D814" s="139"/>
      <c r="E814" s="139"/>
      <c r="F814" s="139"/>
      <c r="G814" s="139"/>
      <c r="H814" s="138"/>
      <c r="I814" s="39">
        <v>32000</v>
      </c>
      <c r="J814" s="39">
        <f>I814</f>
        <v>32000</v>
      </c>
      <c r="K814" s="32" t="s">
        <v>187</v>
      </c>
    </row>
    <row r="815" spans="1:11" ht="12" customHeight="1" x14ac:dyDescent="0.25">
      <c r="A815" s="5"/>
      <c r="B815" s="7">
        <v>4</v>
      </c>
      <c r="C815" t="s">
        <v>17</v>
      </c>
      <c r="D815" s="139"/>
      <c r="E815" s="139"/>
      <c r="F815" s="139"/>
      <c r="G815" s="139"/>
      <c r="H815" s="138"/>
      <c r="I815" s="38"/>
      <c r="J815" s="38"/>
      <c r="K815" s="1"/>
    </row>
    <row r="816" spans="1:11" ht="12" customHeight="1" x14ac:dyDescent="0.25">
      <c r="A816" s="5"/>
      <c r="B816" s="7">
        <v>6</v>
      </c>
      <c r="C816" t="s">
        <v>18</v>
      </c>
      <c r="D816" s="139"/>
      <c r="E816" s="139"/>
      <c r="F816" s="139"/>
      <c r="G816" s="139"/>
      <c r="H816" s="138"/>
      <c r="I816" s="38"/>
      <c r="J816" s="38"/>
      <c r="K816" s="1"/>
    </row>
    <row r="817" spans="1:11" ht="12" customHeight="1" x14ac:dyDescent="0.25">
      <c r="A817" s="5"/>
      <c r="B817" s="7">
        <v>6</v>
      </c>
      <c r="C817" t="s">
        <v>19</v>
      </c>
      <c r="D817" s="139"/>
      <c r="E817" s="139"/>
      <c r="F817" s="139"/>
      <c r="G817" s="139"/>
      <c r="H817" s="137"/>
      <c r="I817" s="38"/>
      <c r="J817" s="38"/>
      <c r="K817" s="1"/>
    </row>
    <row r="818" spans="1:11" ht="12" customHeight="1" x14ac:dyDescent="0.25">
      <c r="A818" s="5"/>
      <c r="B818" s="7">
        <v>2</v>
      </c>
      <c r="C818" t="s">
        <v>22</v>
      </c>
      <c r="D818" s="139"/>
      <c r="E818" s="139"/>
      <c r="F818" s="139"/>
      <c r="G818" s="139"/>
      <c r="H818" s="137"/>
      <c r="I818" s="38"/>
      <c r="J818" s="38"/>
      <c r="K818" s="1"/>
    </row>
    <row r="819" spans="1:11" ht="12" customHeight="1" x14ac:dyDescent="0.25">
      <c r="A819" s="5"/>
      <c r="B819" s="7">
        <v>5</v>
      </c>
      <c r="C819" t="s">
        <v>20</v>
      </c>
      <c r="D819" s="7"/>
      <c r="E819" s="7"/>
      <c r="F819" s="7"/>
      <c r="G819" s="7">
        <f>E819*F819</f>
        <v>0</v>
      </c>
      <c r="H819" s="137"/>
      <c r="I819" s="38">
        <f>G819</f>
        <v>0</v>
      </c>
      <c r="J819" s="38"/>
      <c r="K819" s="1"/>
    </row>
    <row r="820" spans="1:11" ht="12" customHeight="1" thickBot="1" x14ac:dyDescent="0.3">
      <c r="A820" s="5"/>
      <c r="B820" s="12">
        <v>10</v>
      </c>
      <c r="C820" t="s">
        <v>21</v>
      </c>
      <c r="D820" s="7"/>
      <c r="E820" s="7"/>
      <c r="F820" s="7"/>
      <c r="G820" s="7">
        <f>E820*F820</f>
        <v>0</v>
      </c>
      <c r="H820" s="3"/>
      <c r="I820" s="38">
        <f>G820</f>
        <v>0</v>
      </c>
      <c r="J820" s="38"/>
      <c r="K820" s="1"/>
    </row>
    <row r="821" spans="1:11" ht="12" customHeight="1" x14ac:dyDescent="0.25">
      <c r="A821" s="13">
        <v>47</v>
      </c>
      <c r="B821" s="149" t="s">
        <v>256</v>
      </c>
      <c r="C821" s="149"/>
      <c r="D821" s="149"/>
      <c r="E821" s="149"/>
      <c r="F821" s="149"/>
      <c r="G821" s="14" t="s">
        <v>7</v>
      </c>
      <c r="H821" s="46"/>
      <c r="I821" s="34">
        <f>SUM(I822:I828)</f>
        <v>8000</v>
      </c>
      <c r="J821" s="34">
        <f>SUM(J822:J828)</f>
        <v>8000</v>
      </c>
      <c r="K821" s="15"/>
    </row>
    <row r="822" spans="1:11" ht="12" customHeight="1" x14ac:dyDescent="0.25">
      <c r="A822" s="5"/>
      <c r="B822" s="7">
        <v>3</v>
      </c>
      <c r="C822" s="30" t="s">
        <v>216</v>
      </c>
      <c r="D822" s="139"/>
      <c r="E822" s="139"/>
      <c r="F822" s="139"/>
      <c r="G822" s="139"/>
      <c r="H822" s="138"/>
      <c r="I822" s="39">
        <v>8000</v>
      </c>
      <c r="J822" s="39">
        <f>I822</f>
        <v>8000</v>
      </c>
      <c r="K822" s="32" t="s">
        <v>187</v>
      </c>
    </row>
    <row r="823" spans="1:11" ht="12" customHeight="1" x14ac:dyDescent="0.25">
      <c r="A823" s="5"/>
      <c r="B823" s="7">
        <v>4</v>
      </c>
      <c r="C823" t="s">
        <v>17</v>
      </c>
      <c r="D823" s="139"/>
      <c r="E823" s="139"/>
      <c r="F823" s="139"/>
      <c r="G823" s="139"/>
      <c r="H823" s="138"/>
      <c r="I823" s="38"/>
      <c r="J823" s="38"/>
      <c r="K823" s="1"/>
    </row>
    <row r="824" spans="1:11" ht="12" customHeight="1" x14ac:dyDescent="0.25">
      <c r="A824" s="5"/>
      <c r="B824" s="7">
        <v>6</v>
      </c>
      <c r="C824" t="s">
        <v>18</v>
      </c>
      <c r="D824" s="139"/>
      <c r="E824" s="139"/>
      <c r="F824" s="139"/>
      <c r="G824" s="139"/>
      <c r="H824" s="138"/>
      <c r="I824" s="38"/>
      <c r="J824" s="38"/>
      <c r="K824" s="1"/>
    </row>
    <row r="825" spans="1:11" ht="12" customHeight="1" x14ac:dyDescent="0.25">
      <c r="A825" s="5"/>
      <c r="B825" s="7">
        <v>6</v>
      </c>
      <c r="C825" t="s">
        <v>19</v>
      </c>
      <c r="D825" s="139"/>
      <c r="E825" s="139"/>
      <c r="F825" s="139"/>
      <c r="G825" s="139"/>
      <c r="H825" s="137"/>
      <c r="I825" s="38"/>
      <c r="J825" s="38"/>
      <c r="K825" s="1"/>
    </row>
    <row r="826" spans="1:11" ht="12" customHeight="1" x14ac:dyDescent="0.25">
      <c r="A826" s="5"/>
      <c r="B826" s="7">
        <v>2</v>
      </c>
      <c r="C826" t="s">
        <v>22</v>
      </c>
      <c r="D826" s="139"/>
      <c r="E826" s="139"/>
      <c r="F826" s="139"/>
      <c r="G826" s="139"/>
      <c r="H826" s="137"/>
      <c r="I826" s="38"/>
      <c r="J826" s="38"/>
      <c r="K826" s="1"/>
    </row>
    <row r="827" spans="1:11" ht="12" customHeight="1" x14ac:dyDescent="0.25">
      <c r="A827" s="5"/>
      <c r="B827" s="7">
        <v>5</v>
      </c>
      <c r="C827" t="s">
        <v>20</v>
      </c>
      <c r="D827" s="7"/>
      <c r="E827" s="7"/>
      <c r="F827" s="7"/>
      <c r="G827" s="7">
        <f>E827*F827</f>
        <v>0</v>
      </c>
      <c r="H827" s="137"/>
      <c r="I827" s="38">
        <f>G827</f>
        <v>0</v>
      </c>
      <c r="J827" s="38"/>
      <c r="K827" s="1"/>
    </row>
    <row r="828" spans="1:11" ht="12" customHeight="1" thickBot="1" x14ac:dyDescent="0.3">
      <c r="A828" s="5"/>
      <c r="B828" s="12">
        <v>10</v>
      </c>
      <c r="C828" t="s">
        <v>21</v>
      </c>
      <c r="D828" s="7"/>
      <c r="E828" s="7"/>
      <c r="F828" s="7"/>
      <c r="G828" s="7">
        <f>E828*F828</f>
        <v>0</v>
      </c>
      <c r="H828" s="3"/>
      <c r="I828" s="38">
        <f>G828</f>
        <v>0</v>
      </c>
      <c r="J828" s="38"/>
      <c r="K828" s="1"/>
    </row>
    <row r="829" spans="1:11" ht="12" customHeight="1" x14ac:dyDescent="0.25">
      <c r="A829" s="92">
        <v>48</v>
      </c>
      <c r="B829" s="148" t="s">
        <v>257</v>
      </c>
      <c r="C829" s="148"/>
      <c r="D829" s="148"/>
      <c r="E829" s="148"/>
      <c r="F829" s="148"/>
      <c r="G829" s="93" t="s">
        <v>7</v>
      </c>
      <c r="H829" s="94"/>
      <c r="I829" s="95">
        <f>SUM(I830:I836)</f>
        <v>10000</v>
      </c>
      <c r="J829" s="95">
        <f>SUM(J830:J836)</f>
        <v>10000</v>
      </c>
      <c r="K829" s="96"/>
    </row>
    <row r="830" spans="1:11" ht="12" customHeight="1" x14ac:dyDescent="0.25">
      <c r="A830" s="91"/>
      <c r="B830" s="97">
        <v>3</v>
      </c>
      <c r="C830" s="98" t="s">
        <v>216</v>
      </c>
      <c r="D830" s="143"/>
      <c r="E830" s="143"/>
      <c r="F830" s="143"/>
      <c r="G830" s="143"/>
      <c r="H830" s="145"/>
      <c r="I830" s="99">
        <v>10000</v>
      </c>
      <c r="J830" s="99">
        <f>I830</f>
        <v>10000</v>
      </c>
      <c r="K830" s="32" t="s">
        <v>187</v>
      </c>
    </row>
    <row r="831" spans="1:11" ht="12" customHeight="1" x14ac:dyDescent="0.25">
      <c r="A831" s="91"/>
      <c r="B831" s="97">
        <v>4</v>
      </c>
      <c r="C831" s="101" t="s">
        <v>17</v>
      </c>
      <c r="D831" s="143"/>
      <c r="E831" s="143"/>
      <c r="F831" s="143"/>
      <c r="G831" s="143"/>
      <c r="H831" s="145"/>
      <c r="I831" s="102"/>
      <c r="J831" s="102"/>
      <c r="K831" s="103"/>
    </row>
    <row r="832" spans="1:11" ht="12" customHeight="1" x14ac:dyDescent="0.25">
      <c r="A832" s="91"/>
      <c r="B832" s="97">
        <v>6</v>
      </c>
      <c r="C832" s="101" t="s">
        <v>18</v>
      </c>
      <c r="D832" s="143"/>
      <c r="E832" s="143"/>
      <c r="F832" s="143"/>
      <c r="G832" s="143"/>
      <c r="H832" s="145"/>
      <c r="I832" s="102"/>
      <c r="J832" s="102"/>
      <c r="K832" s="103"/>
    </row>
    <row r="833" spans="1:11" ht="12" customHeight="1" x14ac:dyDescent="0.25">
      <c r="A833" s="91"/>
      <c r="B833" s="97">
        <v>6</v>
      </c>
      <c r="C833" s="101" t="s">
        <v>19</v>
      </c>
      <c r="D833" s="143"/>
      <c r="E833" s="143"/>
      <c r="F833" s="143"/>
      <c r="G833" s="143"/>
      <c r="H833" s="146"/>
      <c r="I833" s="102"/>
      <c r="J833" s="102"/>
      <c r="K833" s="103"/>
    </row>
    <row r="834" spans="1:11" ht="12" customHeight="1" x14ac:dyDescent="0.25">
      <c r="A834" s="91"/>
      <c r="B834" s="97">
        <v>2</v>
      </c>
      <c r="C834" s="101" t="s">
        <v>22</v>
      </c>
      <c r="D834" s="143"/>
      <c r="E834" s="143"/>
      <c r="F834" s="143"/>
      <c r="G834" s="143"/>
      <c r="H834" s="146"/>
      <c r="I834" s="102"/>
      <c r="J834" s="102"/>
      <c r="K834" s="103"/>
    </row>
    <row r="835" spans="1:11" ht="12" customHeight="1" x14ac:dyDescent="0.25">
      <c r="A835" s="91"/>
      <c r="B835" s="97">
        <v>5</v>
      </c>
      <c r="C835" s="101" t="s">
        <v>20</v>
      </c>
      <c r="D835" s="97"/>
      <c r="E835" s="97"/>
      <c r="F835" s="97"/>
      <c r="G835" s="97">
        <f>E835*F835</f>
        <v>0</v>
      </c>
      <c r="H835" s="146"/>
      <c r="I835" s="102">
        <f>G835</f>
        <v>0</v>
      </c>
      <c r="J835" s="102"/>
      <c r="K835" s="103"/>
    </row>
    <row r="836" spans="1:11" ht="12" customHeight="1" thickBot="1" x14ac:dyDescent="0.3">
      <c r="A836" s="91"/>
      <c r="B836" s="104">
        <v>10</v>
      </c>
      <c r="C836" s="101" t="s">
        <v>21</v>
      </c>
      <c r="D836" s="97"/>
      <c r="E836" s="97"/>
      <c r="F836" s="97"/>
      <c r="G836" s="97">
        <f>E836*F836</f>
        <v>0</v>
      </c>
      <c r="H836" s="101"/>
      <c r="I836" s="102">
        <f>G836</f>
        <v>0</v>
      </c>
      <c r="J836" s="102"/>
      <c r="K836" s="103"/>
    </row>
    <row r="837" spans="1:11" ht="12" customHeight="1" x14ac:dyDescent="0.25">
      <c r="A837" s="92">
        <v>49</v>
      </c>
      <c r="B837" s="148" t="s">
        <v>258</v>
      </c>
      <c r="C837" s="148"/>
      <c r="D837" s="148"/>
      <c r="E837" s="148"/>
      <c r="F837" s="148"/>
      <c r="G837" s="93" t="s">
        <v>7</v>
      </c>
      <c r="H837" s="94"/>
      <c r="I837" s="95">
        <f>SUM(I838:I844)</f>
        <v>160000</v>
      </c>
      <c r="J837" s="95">
        <f>SUM(J838:J844)</f>
        <v>160000</v>
      </c>
      <c r="K837" s="96"/>
    </row>
    <row r="838" spans="1:11" ht="12" customHeight="1" x14ac:dyDescent="0.25">
      <c r="A838" s="91"/>
      <c r="B838" s="97">
        <v>3</v>
      </c>
      <c r="C838" s="98" t="s">
        <v>216</v>
      </c>
      <c r="D838" s="143"/>
      <c r="E838" s="143"/>
      <c r="F838" s="143"/>
      <c r="G838" s="143"/>
      <c r="H838" s="145"/>
      <c r="I838" s="99">
        <v>160000</v>
      </c>
      <c r="J838" s="99">
        <f>I838</f>
        <v>160000</v>
      </c>
      <c r="K838" s="32" t="s">
        <v>187</v>
      </c>
    </row>
    <row r="839" spans="1:11" ht="12" customHeight="1" x14ac:dyDescent="0.25">
      <c r="A839" s="91"/>
      <c r="B839" s="97">
        <v>4</v>
      </c>
      <c r="C839" s="101" t="s">
        <v>17</v>
      </c>
      <c r="D839" s="143"/>
      <c r="E839" s="143"/>
      <c r="F839" s="143"/>
      <c r="G839" s="143"/>
      <c r="H839" s="145"/>
      <c r="I839" s="102"/>
      <c r="J839" s="102"/>
      <c r="K839" s="103"/>
    </row>
    <row r="840" spans="1:11" ht="12" customHeight="1" x14ac:dyDescent="0.25">
      <c r="A840" s="91"/>
      <c r="B840" s="97">
        <v>6</v>
      </c>
      <c r="C840" s="101" t="s">
        <v>18</v>
      </c>
      <c r="D840" s="143"/>
      <c r="E840" s="143"/>
      <c r="F840" s="143"/>
      <c r="G840" s="143"/>
      <c r="H840" s="145"/>
      <c r="I840" s="102"/>
      <c r="J840" s="102"/>
      <c r="K840" s="103"/>
    </row>
    <row r="841" spans="1:11" ht="12" customHeight="1" x14ac:dyDescent="0.25">
      <c r="A841" s="91"/>
      <c r="B841" s="97">
        <v>6</v>
      </c>
      <c r="C841" s="101" t="s">
        <v>19</v>
      </c>
      <c r="D841" s="143"/>
      <c r="E841" s="143"/>
      <c r="F841" s="143"/>
      <c r="G841" s="143"/>
      <c r="H841" s="146"/>
      <c r="I841" s="102"/>
      <c r="J841" s="102"/>
      <c r="K841" s="103"/>
    </row>
    <row r="842" spans="1:11" ht="12" customHeight="1" x14ac:dyDescent="0.25">
      <c r="A842" s="91"/>
      <c r="B842" s="97">
        <v>2</v>
      </c>
      <c r="C842" s="101" t="s">
        <v>22</v>
      </c>
      <c r="D842" s="143"/>
      <c r="E842" s="143"/>
      <c r="F842" s="143"/>
      <c r="G842" s="143"/>
      <c r="H842" s="146"/>
      <c r="I842" s="102"/>
      <c r="J842" s="102"/>
      <c r="K842" s="103"/>
    </row>
    <row r="843" spans="1:11" ht="12" customHeight="1" x14ac:dyDescent="0.25">
      <c r="A843" s="91"/>
      <c r="B843" s="97">
        <v>5</v>
      </c>
      <c r="C843" s="101" t="s">
        <v>20</v>
      </c>
      <c r="D843" s="97"/>
      <c r="E843" s="97"/>
      <c r="F843" s="97"/>
      <c r="G843" s="97">
        <f>E843*F843</f>
        <v>0</v>
      </c>
      <c r="H843" s="146"/>
      <c r="I843" s="102">
        <f>G843</f>
        <v>0</v>
      </c>
      <c r="J843" s="102"/>
      <c r="K843" s="103"/>
    </row>
    <row r="844" spans="1:11" ht="12" customHeight="1" thickBot="1" x14ac:dyDescent="0.3">
      <c r="A844" s="91"/>
      <c r="B844" s="104">
        <v>10</v>
      </c>
      <c r="C844" s="101" t="s">
        <v>21</v>
      </c>
      <c r="D844" s="97"/>
      <c r="E844" s="97"/>
      <c r="F844" s="97"/>
      <c r="G844" s="97">
        <f>E844*F844</f>
        <v>0</v>
      </c>
      <c r="H844" s="101"/>
      <c r="I844" s="102">
        <f>G844</f>
        <v>0</v>
      </c>
      <c r="J844" s="102"/>
      <c r="K844" s="103"/>
    </row>
    <row r="845" spans="1:11" ht="12" customHeight="1" x14ac:dyDescent="0.25">
      <c r="A845" s="92">
        <v>50</v>
      </c>
      <c r="B845" s="148" t="s">
        <v>259</v>
      </c>
      <c r="C845" s="148"/>
      <c r="D845" s="148"/>
      <c r="E845" s="148"/>
      <c r="F845" s="148"/>
      <c r="G845" s="93" t="s">
        <v>7</v>
      </c>
      <c r="H845" s="94"/>
      <c r="I845" s="95">
        <f>SUM(I846:I852)</f>
        <v>85000</v>
      </c>
      <c r="J845" s="95">
        <f>SUM(J846:J852)</f>
        <v>85000</v>
      </c>
      <c r="K845" s="96"/>
    </row>
    <row r="846" spans="1:11" ht="12" customHeight="1" x14ac:dyDescent="0.25">
      <c r="A846" s="91"/>
      <c r="B846" s="97">
        <v>3</v>
      </c>
      <c r="C846" s="98" t="s">
        <v>216</v>
      </c>
      <c r="D846" s="143"/>
      <c r="E846" s="143"/>
      <c r="F846" s="143"/>
      <c r="G846" s="143"/>
      <c r="H846" s="145"/>
      <c r="I846" s="99">
        <v>85000</v>
      </c>
      <c r="J846" s="99">
        <f>I846</f>
        <v>85000</v>
      </c>
      <c r="K846" s="32" t="s">
        <v>187</v>
      </c>
    </row>
    <row r="847" spans="1:11" ht="12" customHeight="1" x14ac:dyDescent="0.25">
      <c r="A847" s="91"/>
      <c r="B847" s="97">
        <v>4</v>
      </c>
      <c r="C847" s="101" t="s">
        <v>17</v>
      </c>
      <c r="D847" s="143"/>
      <c r="E847" s="143"/>
      <c r="F847" s="143"/>
      <c r="G847" s="143"/>
      <c r="H847" s="145"/>
      <c r="I847" s="102"/>
      <c r="J847" s="102"/>
      <c r="K847" s="103"/>
    </row>
    <row r="848" spans="1:11" ht="12" customHeight="1" x14ac:dyDescent="0.25">
      <c r="A848" s="91"/>
      <c r="B848" s="97">
        <v>6</v>
      </c>
      <c r="C848" s="101" t="s">
        <v>18</v>
      </c>
      <c r="D848" s="143"/>
      <c r="E848" s="143"/>
      <c r="F848" s="143"/>
      <c r="G848" s="143"/>
      <c r="H848" s="145"/>
      <c r="I848" s="102"/>
      <c r="J848" s="102"/>
      <c r="K848" s="103"/>
    </row>
    <row r="849" spans="1:11" ht="12" customHeight="1" x14ac:dyDescent="0.25">
      <c r="A849" s="91"/>
      <c r="B849" s="97">
        <v>6</v>
      </c>
      <c r="C849" s="101" t="s">
        <v>19</v>
      </c>
      <c r="D849" s="143"/>
      <c r="E849" s="143"/>
      <c r="F849" s="143"/>
      <c r="G849" s="143"/>
      <c r="H849" s="146"/>
      <c r="I849" s="102"/>
      <c r="J849" s="102"/>
      <c r="K849" s="103"/>
    </row>
    <row r="850" spans="1:11" ht="12" customHeight="1" x14ac:dyDescent="0.25">
      <c r="A850" s="91"/>
      <c r="B850" s="97">
        <v>2</v>
      </c>
      <c r="C850" s="101" t="s">
        <v>22</v>
      </c>
      <c r="D850" s="143"/>
      <c r="E850" s="143"/>
      <c r="F850" s="143"/>
      <c r="G850" s="143"/>
      <c r="H850" s="146"/>
      <c r="I850" s="102"/>
      <c r="J850" s="102"/>
      <c r="K850" s="103"/>
    </row>
    <row r="851" spans="1:11" ht="12" customHeight="1" x14ac:dyDescent="0.25">
      <c r="A851" s="91"/>
      <c r="B851" s="97">
        <v>5</v>
      </c>
      <c r="C851" s="101" t="s">
        <v>20</v>
      </c>
      <c r="D851" s="97"/>
      <c r="E851" s="97"/>
      <c r="F851" s="97"/>
      <c r="G851" s="97">
        <f>E851*F851</f>
        <v>0</v>
      </c>
      <c r="H851" s="146"/>
      <c r="I851" s="102">
        <f>G851</f>
        <v>0</v>
      </c>
      <c r="J851" s="102"/>
      <c r="K851" s="103"/>
    </row>
    <row r="852" spans="1:11" ht="12" customHeight="1" thickBot="1" x14ac:dyDescent="0.3">
      <c r="A852" s="91"/>
      <c r="B852" s="104">
        <v>10</v>
      </c>
      <c r="C852" s="101" t="s">
        <v>21</v>
      </c>
      <c r="D852" s="97"/>
      <c r="E852" s="97"/>
      <c r="F852" s="97"/>
      <c r="G852" s="97">
        <f>E852*F852</f>
        <v>0</v>
      </c>
      <c r="H852" s="101"/>
      <c r="I852" s="102">
        <f>G852</f>
        <v>0</v>
      </c>
      <c r="J852" s="102"/>
      <c r="K852" s="103"/>
    </row>
    <row r="853" spans="1:11" ht="12" customHeight="1" x14ac:dyDescent="0.25">
      <c r="A853" s="92">
        <v>51</v>
      </c>
      <c r="B853" s="148" t="s">
        <v>260</v>
      </c>
      <c r="C853" s="148"/>
      <c r="D853" s="148"/>
      <c r="E853" s="148"/>
      <c r="F853" s="148"/>
      <c r="G853" s="93" t="s">
        <v>7</v>
      </c>
      <c r="H853" s="94"/>
      <c r="I853" s="95">
        <f>SUM(I854:I860)</f>
        <v>65000</v>
      </c>
      <c r="J853" s="95">
        <f>SUM(J854:J860)</f>
        <v>65000</v>
      </c>
      <c r="K853" s="96"/>
    </row>
    <row r="854" spans="1:11" ht="12" customHeight="1" x14ac:dyDescent="0.25">
      <c r="A854" s="91"/>
      <c r="B854" s="97">
        <v>3</v>
      </c>
      <c r="C854" s="98" t="s">
        <v>216</v>
      </c>
      <c r="D854" s="143"/>
      <c r="E854" s="143"/>
      <c r="F854" s="143"/>
      <c r="G854" s="143"/>
      <c r="H854" s="145"/>
      <c r="I854" s="99">
        <v>65000</v>
      </c>
      <c r="J854" s="99">
        <f>I854</f>
        <v>65000</v>
      </c>
      <c r="K854" s="32" t="s">
        <v>187</v>
      </c>
    </row>
    <row r="855" spans="1:11" ht="12" customHeight="1" x14ac:dyDescent="0.25">
      <c r="A855" s="91"/>
      <c r="B855" s="97">
        <v>4</v>
      </c>
      <c r="C855" s="101" t="s">
        <v>17</v>
      </c>
      <c r="D855" s="143"/>
      <c r="E855" s="143"/>
      <c r="F855" s="143"/>
      <c r="G855" s="143"/>
      <c r="H855" s="145"/>
      <c r="I855" s="102"/>
      <c r="J855" s="102"/>
      <c r="K855" s="103"/>
    </row>
    <row r="856" spans="1:11" ht="12" customHeight="1" x14ac:dyDescent="0.25">
      <c r="A856" s="91"/>
      <c r="B856" s="97">
        <v>6</v>
      </c>
      <c r="C856" s="101" t="s">
        <v>18</v>
      </c>
      <c r="D856" s="143"/>
      <c r="E856" s="143"/>
      <c r="F856" s="143"/>
      <c r="G856" s="143"/>
      <c r="H856" s="145"/>
      <c r="I856" s="102"/>
      <c r="J856" s="102"/>
      <c r="K856" s="103"/>
    </row>
    <row r="857" spans="1:11" ht="12" customHeight="1" x14ac:dyDescent="0.25">
      <c r="A857" s="91"/>
      <c r="B857" s="97">
        <v>6</v>
      </c>
      <c r="C857" s="101" t="s">
        <v>19</v>
      </c>
      <c r="D857" s="143"/>
      <c r="E857" s="143"/>
      <c r="F857" s="143"/>
      <c r="G857" s="143"/>
      <c r="H857" s="146"/>
      <c r="I857" s="102"/>
      <c r="J857" s="102"/>
      <c r="K857" s="103"/>
    </row>
    <row r="858" spans="1:11" ht="12" customHeight="1" x14ac:dyDescent="0.25">
      <c r="A858" s="91"/>
      <c r="B858" s="97">
        <v>2</v>
      </c>
      <c r="C858" s="101" t="s">
        <v>22</v>
      </c>
      <c r="D858" s="143"/>
      <c r="E858" s="143"/>
      <c r="F858" s="143"/>
      <c r="G858" s="143"/>
      <c r="H858" s="146"/>
      <c r="I858" s="102"/>
      <c r="J858" s="102"/>
      <c r="K858" s="103"/>
    </row>
    <row r="859" spans="1:11" ht="12" customHeight="1" x14ac:dyDescent="0.25">
      <c r="A859" s="91"/>
      <c r="B859" s="97">
        <v>5</v>
      </c>
      <c r="C859" s="101" t="s">
        <v>20</v>
      </c>
      <c r="D859" s="97"/>
      <c r="E859" s="97"/>
      <c r="F859" s="97"/>
      <c r="G859" s="97">
        <f>E859*F859</f>
        <v>0</v>
      </c>
      <c r="H859" s="146"/>
      <c r="I859" s="102">
        <f>G859</f>
        <v>0</v>
      </c>
      <c r="J859" s="102"/>
      <c r="K859" s="103"/>
    </row>
    <row r="860" spans="1:11" ht="12" customHeight="1" thickBot="1" x14ac:dyDescent="0.3">
      <c r="A860" s="91"/>
      <c r="B860" s="104">
        <v>10</v>
      </c>
      <c r="C860" s="101" t="s">
        <v>21</v>
      </c>
      <c r="D860" s="97"/>
      <c r="E860" s="97"/>
      <c r="F860" s="97"/>
      <c r="G860" s="97">
        <f>E860*F860</f>
        <v>0</v>
      </c>
      <c r="H860" s="101"/>
      <c r="I860" s="102">
        <f>G860</f>
        <v>0</v>
      </c>
      <c r="J860" s="102"/>
      <c r="K860" s="103"/>
    </row>
    <row r="861" spans="1:11" ht="12" customHeight="1" x14ac:dyDescent="0.25">
      <c r="A861" s="92">
        <v>52</v>
      </c>
      <c r="B861" s="148" t="s">
        <v>261</v>
      </c>
      <c r="C861" s="148"/>
      <c r="D861" s="148"/>
      <c r="E861" s="148"/>
      <c r="F861" s="148"/>
      <c r="G861" s="93" t="s">
        <v>7</v>
      </c>
      <c r="H861" s="94"/>
      <c r="I861" s="95">
        <f>SUM(I862:I868)</f>
        <v>73000</v>
      </c>
      <c r="J861" s="95">
        <f>SUM(J862:J868)</f>
        <v>73000</v>
      </c>
      <c r="K861" s="96"/>
    </row>
    <row r="862" spans="1:11" ht="12" customHeight="1" x14ac:dyDescent="0.25">
      <c r="A862" s="91"/>
      <c r="B862" s="97">
        <v>3</v>
      </c>
      <c r="C862" s="98" t="s">
        <v>216</v>
      </c>
      <c r="D862" s="143"/>
      <c r="E862" s="143"/>
      <c r="F862" s="143"/>
      <c r="G862" s="143"/>
      <c r="H862" s="145"/>
      <c r="I862" s="99">
        <v>73000</v>
      </c>
      <c r="J862" s="99">
        <f>I862</f>
        <v>73000</v>
      </c>
      <c r="K862" s="32" t="s">
        <v>187</v>
      </c>
    </row>
    <row r="863" spans="1:11" ht="12" customHeight="1" x14ac:dyDescent="0.25">
      <c r="A863" s="91"/>
      <c r="B863" s="97">
        <v>4</v>
      </c>
      <c r="C863" s="101" t="s">
        <v>17</v>
      </c>
      <c r="D863" s="143"/>
      <c r="E863" s="143"/>
      <c r="F863" s="143"/>
      <c r="G863" s="143"/>
      <c r="H863" s="145"/>
      <c r="I863" s="102"/>
      <c r="J863" s="102"/>
      <c r="K863" s="103"/>
    </row>
    <row r="864" spans="1:11" ht="12" customHeight="1" x14ac:dyDescent="0.25">
      <c r="A864" s="91"/>
      <c r="B864" s="97">
        <v>6</v>
      </c>
      <c r="C864" s="101" t="s">
        <v>18</v>
      </c>
      <c r="D864" s="143"/>
      <c r="E864" s="143"/>
      <c r="F864" s="143"/>
      <c r="G864" s="143"/>
      <c r="H864" s="145"/>
      <c r="I864" s="102"/>
      <c r="J864" s="102"/>
      <c r="K864" s="103"/>
    </row>
    <row r="865" spans="1:11" ht="12" customHeight="1" x14ac:dyDescent="0.25">
      <c r="A865" s="91"/>
      <c r="B865" s="97">
        <v>6</v>
      </c>
      <c r="C865" s="101" t="s">
        <v>19</v>
      </c>
      <c r="D865" s="143"/>
      <c r="E865" s="143"/>
      <c r="F865" s="143"/>
      <c r="G865" s="143"/>
      <c r="H865" s="146"/>
      <c r="I865" s="102"/>
      <c r="J865" s="102"/>
      <c r="K865" s="103"/>
    </row>
    <row r="866" spans="1:11" ht="12" customHeight="1" x14ac:dyDescent="0.25">
      <c r="A866" s="91"/>
      <c r="B866" s="97">
        <v>2</v>
      </c>
      <c r="C866" s="101" t="s">
        <v>22</v>
      </c>
      <c r="D866" s="143"/>
      <c r="E866" s="143"/>
      <c r="F866" s="143"/>
      <c r="G866" s="143"/>
      <c r="H866" s="146"/>
      <c r="I866" s="102"/>
      <c r="J866" s="102"/>
      <c r="K866" s="103"/>
    </row>
    <row r="867" spans="1:11" ht="12" customHeight="1" x14ac:dyDescent="0.25">
      <c r="A867" s="91"/>
      <c r="B867" s="97">
        <v>5</v>
      </c>
      <c r="C867" s="101" t="s">
        <v>20</v>
      </c>
      <c r="D867" s="97"/>
      <c r="E867" s="97"/>
      <c r="F867" s="97"/>
      <c r="G867" s="97">
        <f>E867*F867</f>
        <v>0</v>
      </c>
      <c r="H867" s="146"/>
      <c r="I867" s="102">
        <f>G867</f>
        <v>0</v>
      </c>
      <c r="J867" s="102"/>
      <c r="K867" s="103"/>
    </row>
    <row r="868" spans="1:11" ht="12" customHeight="1" thickBot="1" x14ac:dyDescent="0.3">
      <c r="A868" s="91"/>
      <c r="B868" s="104">
        <v>10</v>
      </c>
      <c r="C868" s="101" t="s">
        <v>21</v>
      </c>
      <c r="D868" s="97"/>
      <c r="E868" s="97"/>
      <c r="F868" s="97"/>
      <c r="G868" s="97">
        <f>E868*F868</f>
        <v>0</v>
      </c>
      <c r="H868" s="101"/>
      <c r="I868" s="102">
        <f>G868</f>
        <v>0</v>
      </c>
      <c r="J868" s="102"/>
      <c r="K868" s="103"/>
    </row>
    <row r="869" spans="1:11" ht="12" customHeight="1" x14ac:dyDescent="0.25">
      <c r="A869" s="92">
        <v>53</v>
      </c>
      <c r="B869" s="148" t="s">
        <v>262</v>
      </c>
      <c r="C869" s="148"/>
      <c r="D869" s="148"/>
      <c r="E869" s="148"/>
      <c r="F869" s="148"/>
      <c r="G869" s="93" t="s">
        <v>7</v>
      </c>
      <c r="H869" s="94"/>
      <c r="I869" s="95">
        <f>SUM(I870:I876)</f>
        <v>129000</v>
      </c>
      <c r="J869" s="95">
        <f>SUM(J870:J876)</f>
        <v>129000</v>
      </c>
      <c r="K869" s="96"/>
    </row>
    <row r="870" spans="1:11" ht="12" customHeight="1" x14ac:dyDescent="0.25">
      <c r="A870" s="91"/>
      <c r="B870" s="97">
        <v>3</v>
      </c>
      <c r="C870" s="98" t="s">
        <v>216</v>
      </c>
      <c r="D870" s="143"/>
      <c r="E870" s="143"/>
      <c r="F870" s="143"/>
      <c r="G870" s="143"/>
      <c r="H870" s="145"/>
      <c r="I870" s="99">
        <v>129000</v>
      </c>
      <c r="J870" s="99">
        <f>I870</f>
        <v>129000</v>
      </c>
      <c r="K870" s="32" t="s">
        <v>187</v>
      </c>
    </row>
    <row r="871" spans="1:11" ht="12" customHeight="1" x14ac:dyDescent="0.25">
      <c r="A871" s="91"/>
      <c r="B871" s="97">
        <v>4</v>
      </c>
      <c r="C871" s="101" t="s">
        <v>17</v>
      </c>
      <c r="D871" s="143"/>
      <c r="E871" s="143"/>
      <c r="F871" s="143"/>
      <c r="G871" s="143"/>
      <c r="H871" s="145"/>
      <c r="I871" s="102"/>
      <c r="J871" s="102"/>
      <c r="K871" s="103"/>
    </row>
    <row r="872" spans="1:11" ht="12" customHeight="1" x14ac:dyDescent="0.25">
      <c r="A872" s="91"/>
      <c r="B872" s="97">
        <v>6</v>
      </c>
      <c r="C872" s="101" t="s">
        <v>18</v>
      </c>
      <c r="D872" s="143"/>
      <c r="E872" s="143"/>
      <c r="F872" s="143"/>
      <c r="G872" s="143"/>
      <c r="H872" s="145"/>
      <c r="I872" s="102"/>
      <c r="J872" s="102"/>
      <c r="K872" s="103"/>
    </row>
    <row r="873" spans="1:11" ht="12" customHeight="1" x14ac:dyDescent="0.25">
      <c r="A873" s="91"/>
      <c r="B873" s="97">
        <v>6</v>
      </c>
      <c r="C873" s="101" t="s">
        <v>19</v>
      </c>
      <c r="D873" s="143"/>
      <c r="E873" s="143"/>
      <c r="F873" s="143"/>
      <c r="G873" s="143"/>
      <c r="H873" s="146"/>
      <c r="I873" s="102"/>
      <c r="J873" s="102"/>
      <c r="K873" s="103"/>
    </row>
    <row r="874" spans="1:11" ht="12" customHeight="1" x14ac:dyDescent="0.25">
      <c r="A874" s="91"/>
      <c r="B874" s="97">
        <v>2</v>
      </c>
      <c r="C874" s="101" t="s">
        <v>22</v>
      </c>
      <c r="D874" s="143"/>
      <c r="E874" s="143"/>
      <c r="F874" s="143"/>
      <c r="G874" s="143"/>
      <c r="H874" s="146"/>
      <c r="I874" s="102"/>
      <c r="J874" s="102"/>
      <c r="K874" s="103"/>
    </row>
    <row r="875" spans="1:11" ht="12" customHeight="1" x14ac:dyDescent="0.25">
      <c r="A875" s="91"/>
      <c r="B875" s="97">
        <v>5</v>
      </c>
      <c r="C875" s="101" t="s">
        <v>20</v>
      </c>
      <c r="D875" s="97"/>
      <c r="E875" s="97"/>
      <c r="F875" s="97"/>
      <c r="G875" s="97">
        <f>E875*F875</f>
        <v>0</v>
      </c>
      <c r="H875" s="146"/>
      <c r="I875" s="102">
        <f>G875</f>
        <v>0</v>
      </c>
      <c r="J875" s="102"/>
      <c r="K875" s="103"/>
    </row>
    <row r="876" spans="1:11" ht="12" customHeight="1" thickBot="1" x14ac:dyDescent="0.3">
      <c r="A876" s="91"/>
      <c r="B876" s="104">
        <v>10</v>
      </c>
      <c r="C876" s="101" t="s">
        <v>21</v>
      </c>
      <c r="D876" s="97"/>
      <c r="E876" s="97"/>
      <c r="F876" s="97"/>
      <c r="G876" s="97">
        <f>E876*F876</f>
        <v>0</v>
      </c>
      <c r="H876" s="101"/>
      <c r="I876" s="102">
        <f>G876</f>
        <v>0</v>
      </c>
      <c r="J876" s="102"/>
      <c r="K876" s="103"/>
    </row>
    <row r="877" spans="1:11" ht="12" customHeight="1" x14ac:dyDescent="0.25">
      <c r="A877" s="92">
        <v>54</v>
      </c>
      <c r="B877" s="148" t="s">
        <v>263</v>
      </c>
      <c r="C877" s="148"/>
      <c r="D877" s="148"/>
      <c r="E877" s="148"/>
      <c r="F877" s="148"/>
      <c r="G877" s="93" t="s">
        <v>7</v>
      </c>
      <c r="H877" s="94"/>
      <c r="I877" s="95">
        <f>SUM(I878:I884)</f>
        <v>2000</v>
      </c>
      <c r="J877" s="95">
        <f>SUM(J878:J884)</f>
        <v>2000</v>
      </c>
      <c r="K877" s="96"/>
    </row>
    <row r="878" spans="1:11" ht="12" customHeight="1" x14ac:dyDescent="0.25">
      <c r="A878" s="91"/>
      <c r="B878" s="97">
        <v>3</v>
      </c>
      <c r="C878" s="98" t="s">
        <v>216</v>
      </c>
      <c r="D878" s="143"/>
      <c r="E878" s="143"/>
      <c r="F878" s="143"/>
      <c r="G878" s="143"/>
      <c r="H878" s="145"/>
      <c r="I878" s="99">
        <v>2000</v>
      </c>
      <c r="J878" s="99">
        <f>I878</f>
        <v>2000</v>
      </c>
      <c r="K878" s="32" t="s">
        <v>187</v>
      </c>
    </row>
    <row r="879" spans="1:11" ht="12" customHeight="1" x14ac:dyDescent="0.25">
      <c r="A879" s="91"/>
      <c r="B879" s="97">
        <v>4</v>
      </c>
      <c r="C879" s="101" t="s">
        <v>17</v>
      </c>
      <c r="D879" s="143"/>
      <c r="E879" s="143"/>
      <c r="F879" s="143"/>
      <c r="G879" s="143"/>
      <c r="H879" s="145"/>
      <c r="I879" s="102"/>
      <c r="J879" s="102"/>
      <c r="K879" s="103"/>
    </row>
    <row r="880" spans="1:11" ht="12" customHeight="1" x14ac:dyDescent="0.25">
      <c r="A880" s="91"/>
      <c r="B880" s="97">
        <v>6</v>
      </c>
      <c r="C880" s="101" t="s">
        <v>18</v>
      </c>
      <c r="D880" s="143"/>
      <c r="E880" s="143"/>
      <c r="F880" s="143"/>
      <c r="G880" s="143"/>
      <c r="H880" s="145"/>
      <c r="I880" s="102"/>
      <c r="J880" s="102"/>
      <c r="K880" s="103"/>
    </row>
    <row r="881" spans="1:11" ht="12" customHeight="1" x14ac:dyDescent="0.25">
      <c r="A881" s="91"/>
      <c r="B881" s="97">
        <v>6</v>
      </c>
      <c r="C881" s="101" t="s">
        <v>19</v>
      </c>
      <c r="D881" s="143"/>
      <c r="E881" s="143"/>
      <c r="F881" s="143"/>
      <c r="G881" s="143"/>
      <c r="H881" s="146"/>
      <c r="I881" s="102"/>
      <c r="J881" s="102"/>
      <c r="K881" s="103"/>
    </row>
    <row r="882" spans="1:11" ht="12" customHeight="1" x14ac:dyDescent="0.25">
      <c r="A882" s="91"/>
      <c r="B882" s="97">
        <v>2</v>
      </c>
      <c r="C882" s="101" t="s">
        <v>22</v>
      </c>
      <c r="D882" s="143"/>
      <c r="E882" s="143"/>
      <c r="F882" s="143"/>
      <c r="G882" s="143"/>
      <c r="H882" s="146"/>
      <c r="I882" s="102"/>
      <c r="J882" s="102"/>
      <c r="K882" s="103"/>
    </row>
    <row r="883" spans="1:11" ht="12" customHeight="1" x14ac:dyDescent="0.25">
      <c r="A883" s="91"/>
      <c r="B883" s="97">
        <v>5</v>
      </c>
      <c r="C883" s="101" t="s">
        <v>20</v>
      </c>
      <c r="D883" s="97"/>
      <c r="E883" s="97"/>
      <c r="F883" s="97"/>
      <c r="G883" s="97">
        <f>E883*F883</f>
        <v>0</v>
      </c>
      <c r="H883" s="146"/>
      <c r="I883" s="102">
        <f>G883</f>
        <v>0</v>
      </c>
      <c r="J883" s="102"/>
      <c r="K883" s="103"/>
    </row>
    <row r="884" spans="1:11" ht="12" customHeight="1" x14ac:dyDescent="0.25">
      <c r="A884" s="91"/>
      <c r="B884" s="104">
        <v>10</v>
      </c>
      <c r="C884" s="101" t="s">
        <v>21</v>
      </c>
      <c r="D884" s="97"/>
      <c r="E884" s="97"/>
      <c r="F884" s="97"/>
      <c r="G884" s="97">
        <f>E884*F884</f>
        <v>0</v>
      </c>
      <c r="H884" s="101"/>
      <c r="I884" s="102">
        <f>G884</f>
        <v>0</v>
      </c>
      <c r="J884" s="102"/>
      <c r="K884" s="103"/>
    </row>
    <row r="885" spans="1:11" ht="12" customHeight="1" thickBot="1" x14ac:dyDescent="0.3">
      <c r="B885" s="12">
        <v>10</v>
      </c>
      <c r="C885" t="s">
        <v>21</v>
      </c>
      <c r="D885" s="7"/>
      <c r="E885" s="7"/>
      <c r="F885" s="7"/>
      <c r="G885" s="7">
        <f>E885*F885</f>
        <v>0</v>
      </c>
      <c r="H885" s="3"/>
      <c r="I885" s="38">
        <f>G885</f>
        <v>0</v>
      </c>
      <c r="J885" s="38"/>
      <c r="K885" s="1"/>
    </row>
    <row r="886" spans="1:11" ht="12" customHeight="1" x14ac:dyDescent="0.25">
      <c r="A886" s="92">
        <v>55</v>
      </c>
      <c r="B886" s="148" t="s">
        <v>282</v>
      </c>
      <c r="C886" s="148"/>
      <c r="D886" s="148"/>
      <c r="E886" s="148"/>
      <c r="F886" s="148"/>
      <c r="G886" s="93" t="s">
        <v>7</v>
      </c>
      <c r="H886" s="94"/>
      <c r="I886" s="95">
        <f>SUM(I887:I893)</f>
        <v>23800</v>
      </c>
      <c r="J886" s="95">
        <f>SUM(J887:J893)</f>
        <v>23800</v>
      </c>
      <c r="K886" s="96"/>
    </row>
    <row r="887" spans="1:11" ht="12" customHeight="1" x14ac:dyDescent="0.25">
      <c r="A887" s="91"/>
      <c r="B887" s="97">
        <v>3</v>
      </c>
      <c r="C887" s="98" t="s">
        <v>216</v>
      </c>
      <c r="D887" s="143"/>
      <c r="E887" s="143"/>
      <c r="F887" s="143"/>
      <c r="G887" s="143"/>
      <c r="H887" s="145"/>
      <c r="I887" s="99">
        <v>23800</v>
      </c>
      <c r="J887" s="99">
        <f>I887</f>
        <v>23800</v>
      </c>
      <c r="K887" s="32" t="s">
        <v>187</v>
      </c>
    </row>
    <row r="888" spans="1:11" ht="12" customHeight="1" x14ac:dyDescent="0.25">
      <c r="A888" s="91"/>
      <c r="B888" s="97">
        <v>4</v>
      </c>
      <c r="C888" s="101" t="s">
        <v>17</v>
      </c>
      <c r="D888" s="143"/>
      <c r="E888" s="143"/>
      <c r="F888" s="143"/>
      <c r="G888" s="143"/>
      <c r="H888" s="145"/>
      <c r="I888" s="102"/>
      <c r="J888" s="102"/>
      <c r="K888" s="103"/>
    </row>
    <row r="889" spans="1:11" ht="12" customHeight="1" x14ac:dyDescent="0.25">
      <c r="A889" s="91"/>
      <c r="B889" s="97">
        <v>6</v>
      </c>
      <c r="C889" s="101" t="s">
        <v>18</v>
      </c>
      <c r="D889" s="143"/>
      <c r="E889" s="143"/>
      <c r="F889" s="143"/>
      <c r="G889" s="143"/>
      <c r="H889" s="145"/>
      <c r="I889" s="102"/>
      <c r="J889" s="102"/>
      <c r="K889" s="103"/>
    </row>
    <row r="890" spans="1:11" ht="12" customHeight="1" x14ac:dyDescent="0.25">
      <c r="A890" s="91"/>
      <c r="B890" s="97">
        <v>6</v>
      </c>
      <c r="C890" s="101" t="s">
        <v>19</v>
      </c>
      <c r="D890" s="143"/>
      <c r="E890" s="143"/>
      <c r="F890" s="143"/>
      <c r="G890" s="143"/>
      <c r="H890" s="146"/>
      <c r="I890" s="102"/>
      <c r="J890" s="102"/>
      <c r="K890" s="103"/>
    </row>
    <row r="891" spans="1:11" ht="12" customHeight="1" x14ac:dyDescent="0.25">
      <c r="A891" s="91"/>
      <c r="B891" s="97">
        <v>2</v>
      </c>
      <c r="C891" s="101" t="s">
        <v>22</v>
      </c>
      <c r="D891" s="143"/>
      <c r="E891" s="143"/>
      <c r="F891" s="143"/>
      <c r="G891" s="143"/>
      <c r="H891" s="146"/>
      <c r="I891" s="102"/>
      <c r="J891" s="102"/>
      <c r="K891" s="103"/>
    </row>
    <row r="892" spans="1:11" ht="12" customHeight="1" x14ac:dyDescent="0.25">
      <c r="A892" s="91"/>
      <c r="B892" s="97">
        <v>5</v>
      </c>
      <c r="C892" s="101" t="s">
        <v>20</v>
      </c>
      <c r="D892" s="97"/>
      <c r="E892" s="97"/>
      <c r="F892" s="97"/>
      <c r="G892" s="97">
        <f>E892*F892</f>
        <v>0</v>
      </c>
      <c r="H892" s="146"/>
      <c r="I892" s="102">
        <f>G892</f>
        <v>0</v>
      </c>
      <c r="J892" s="102"/>
      <c r="K892" s="103"/>
    </row>
    <row r="893" spans="1:11" ht="12" customHeight="1" thickBot="1" x14ac:dyDescent="0.3">
      <c r="A893" s="91"/>
      <c r="B893" s="104">
        <v>10</v>
      </c>
      <c r="C893" s="101" t="s">
        <v>21</v>
      </c>
      <c r="D893" s="97"/>
      <c r="E893" s="97"/>
      <c r="F893" s="97"/>
      <c r="G893" s="97">
        <f>E893*F893</f>
        <v>0</v>
      </c>
      <c r="H893" s="101"/>
      <c r="I893" s="102">
        <f>G893</f>
        <v>0</v>
      </c>
      <c r="J893" s="102"/>
      <c r="K893" s="103"/>
    </row>
    <row r="894" spans="1:11" ht="12" customHeight="1" x14ac:dyDescent="0.25">
      <c r="A894" s="13">
        <v>56</v>
      </c>
      <c r="B894" s="142" t="s">
        <v>283</v>
      </c>
      <c r="C894" s="142"/>
      <c r="D894" s="142"/>
      <c r="E894" s="142"/>
      <c r="F894" s="142"/>
      <c r="G894" s="14" t="s">
        <v>7</v>
      </c>
      <c r="H894" s="46"/>
      <c r="I894" s="34">
        <f>SUM(I895:I901)</f>
        <v>95200</v>
      </c>
      <c r="J894" s="34">
        <f>SUM(J895:J901)</f>
        <v>95200</v>
      </c>
      <c r="K894" s="15"/>
    </row>
    <row r="895" spans="1:11" ht="12" customHeight="1" x14ac:dyDescent="0.25">
      <c r="A895" s="5"/>
      <c r="B895" s="7">
        <v>3</v>
      </c>
      <c r="C895" t="s">
        <v>16</v>
      </c>
      <c r="D895" s="139"/>
      <c r="E895" s="139"/>
      <c r="F895" s="139"/>
      <c r="G895" s="139"/>
      <c r="H895" s="138"/>
      <c r="I895" s="38"/>
      <c r="J895" s="38"/>
      <c r="K895" s="1"/>
    </row>
    <row r="896" spans="1:11" ht="12" customHeight="1" x14ac:dyDescent="0.25">
      <c r="A896" s="5"/>
      <c r="B896" s="7">
        <v>4</v>
      </c>
      <c r="C896" t="s">
        <v>17</v>
      </c>
      <c r="D896" s="139"/>
      <c r="E896" s="139"/>
      <c r="F896" s="139"/>
      <c r="G896" s="139"/>
      <c r="H896" s="138"/>
      <c r="I896" s="38"/>
      <c r="J896" s="38"/>
      <c r="K896" s="1"/>
    </row>
    <row r="897" spans="1:11" ht="12" customHeight="1" x14ac:dyDescent="0.25">
      <c r="A897" s="5"/>
      <c r="B897" s="7">
        <v>6</v>
      </c>
      <c r="C897" t="s">
        <v>18</v>
      </c>
      <c r="D897" s="139"/>
      <c r="E897" s="139"/>
      <c r="F897" s="139"/>
      <c r="G897" s="139"/>
      <c r="H897" s="138"/>
      <c r="I897" s="38"/>
      <c r="J897" s="38"/>
      <c r="K897" s="1"/>
    </row>
    <row r="898" spans="1:11" ht="12" customHeight="1" x14ac:dyDescent="0.25">
      <c r="A898" s="5"/>
      <c r="B898" s="7">
        <v>6</v>
      </c>
      <c r="C898" t="s">
        <v>19</v>
      </c>
      <c r="D898" s="139"/>
      <c r="E898" s="139"/>
      <c r="F898" s="139"/>
      <c r="G898" s="139"/>
      <c r="H898" s="137"/>
      <c r="I898" s="38"/>
      <c r="J898" s="38"/>
      <c r="K898" s="1"/>
    </row>
    <row r="899" spans="1:11" ht="12" customHeight="1" x14ac:dyDescent="0.25">
      <c r="A899" s="5"/>
      <c r="B899" s="7">
        <v>2</v>
      </c>
      <c r="C899" t="s">
        <v>22</v>
      </c>
      <c r="D899" s="139"/>
      <c r="E899" s="139"/>
      <c r="F899" s="139"/>
      <c r="G899" s="139"/>
      <c r="H899" s="137"/>
      <c r="I899" s="38"/>
      <c r="J899" s="38"/>
      <c r="K899" s="1"/>
    </row>
    <row r="900" spans="1:11" ht="31.5" customHeight="1" x14ac:dyDescent="0.25">
      <c r="A900" s="5"/>
      <c r="B900" s="7">
        <v>5</v>
      </c>
      <c r="C900" s="30" t="s">
        <v>20</v>
      </c>
      <c r="D900" s="31" t="s">
        <v>125</v>
      </c>
      <c r="E900" s="31">
        <v>1</v>
      </c>
      <c r="F900" s="118">
        <v>95200</v>
      </c>
      <c r="G900" s="118">
        <f>E900*F900</f>
        <v>95200</v>
      </c>
      <c r="H900" s="137"/>
      <c r="I900" s="39">
        <f>G900</f>
        <v>95200</v>
      </c>
      <c r="J900" s="39">
        <f>I900</f>
        <v>95200</v>
      </c>
      <c r="K900" s="32" t="s">
        <v>187</v>
      </c>
    </row>
    <row r="901" spans="1:11" ht="21.75" customHeight="1" thickBot="1" x14ac:dyDescent="0.3">
      <c r="A901" s="5"/>
      <c r="B901" s="12">
        <v>10</v>
      </c>
      <c r="C901" t="s">
        <v>21</v>
      </c>
      <c r="D901" s="7"/>
      <c r="E901" s="7"/>
      <c r="F901" s="7"/>
      <c r="G901" s="7">
        <f>E901*F901</f>
        <v>0</v>
      </c>
      <c r="H901" s="3"/>
      <c r="I901" s="38">
        <f>G901</f>
        <v>0</v>
      </c>
      <c r="J901" s="38"/>
      <c r="K901" s="1"/>
    </row>
    <row r="902" spans="1:11" ht="12" customHeight="1" x14ac:dyDescent="0.25">
      <c r="A902" s="13">
        <v>57</v>
      </c>
      <c r="B902" s="142" t="s">
        <v>284</v>
      </c>
      <c r="C902" s="142"/>
      <c r="D902" s="142"/>
      <c r="E902" s="142"/>
      <c r="F902" s="142"/>
      <c r="G902" s="14" t="s">
        <v>7</v>
      </c>
      <c r="H902" s="46"/>
      <c r="I902" s="34">
        <f>SUM(I903:I909)</f>
        <v>26180</v>
      </c>
      <c r="J902" s="34">
        <f>SUM(J903:J909)</f>
        <v>26180</v>
      </c>
      <c r="K902" s="15"/>
    </row>
    <row r="903" spans="1:11" ht="12" customHeight="1" x14ac:dyDescent="0.25">
      <c r="A903" s="5"/>
      <c r="B903" s="7">
        <v>3</v>
      </c>
      <c r="C903" t="s">
        <v>16</v>
      </c>
      <c r="D903" s="139"/>
      <c r="E903" s="139"/>
      <c r="F903" s="139"/>
      <c r="G903" s="139"/>
      <c r="H903" s="138"/>
      <c r="I903" s="38"/>
      <c r="J903" s="38"/>
      <c r="K903" s="1"/>
    </row>
    <row r="904" spans="1:11" ht="12" customHeight="1" x14ac:dyDescent="0.25">
      <c r="A904" s="5"/>
      <c r="B904" s="7">
        <v>4</v>
      </c>
      <c r="C904" t="s">
        <v>17</v>
      </c>
      <c r="D904" s="139"/>
      <c r="E904" s="139"/>
      <c r="F904" s="139"/>
      <c r="G904" s="139"/>
      <c r="H904" s="138"/>
      <c r="I904" s="38"/>
      <c r="J904" s="38"/>
      <c r="K904" s="1"/>
    </row>
    <row r="905" spans="1:11" ht="12" customHeight="1" x14ac:dyDescent="0.25">
      <c r="A905" s="5"/>
      <c r="B905" s="7">
        <v>6</v>
      </c>
      <c r="C905" t="s">
        <v>18</v>
      </c>
      <c r="D905" s="139"/>
      <c r="E905" s="139"/>
      <c r="F905" s="139"/>
      <c r="G905" s="139"/>
      <c r="H905" s="138"/>
      <c r="I905" s="38"/>
      <c r="J905" s="38"/>
      <c r="K905" s="1"/>
    </row>
    <row r="906" spans="1:11" ht="12" customHeight="1" x14ac:dyDescent="0.25">
      <c r="A906" s="5"/>
      <c r="B906" s="7">
        <v>6</v>
      </c>
      <c r="C906" t="s">
        <v>19</v>
      </c>
      <c r="D906" s="139"/>
      <c r="E906" s="139"/>
      <c r="F906" s="139"/>
      <c r="G906" s="139"/>
      <c r="H906" s="137"/>
      <c r="I906" s="38"/>
      <c r="J906" s="38"/>
      <c r="K906" s="1"/>
    </row>
    <row r="907" spans="1:11" ht="12" customHeight="1" x14ac:dyDescent="0.25">
      <c r="A907" s="5"/>
      <c r="B907" s="7">
        <v>2</v>
      </c>
      <c r="C907" t="s">
        <v>22</v>
      </c>
      <c r="D907" s="139"/>
      <c r="E907" s="139"/>
      <c r="F907" s="139"/>
      <c r="G907" s="139"/>
      <c r="H907" s="137"/>
      <c r="I907" s="38"/>
      <c r="J907" s="38"/>
      <c r="K907" s="1"/>
    </row>
    <row r="908" spans="1:11" ht="12" customHeight="1" x14ac:dyDescent="0.25">
      <c r="A908" s="5"/>
      <c r="B908" s="7">
        <v>5</v>
      </c>
      <c r="C908" s="30" t="s">
        <v>20</v>
      </c>
      <c r="D908" s="31" t="s">
        <v>125</v>
      </c>
      <c r="E908" s="31">
        <v>1</v>
      </c>
      <c r="F908" s="118">
        <v>26180</v>
      </c>
      <c r="G908" s="118">
        <f>E908*F908</f>
        <v>26180</v>
      </c>
      <c r="H908" s="137"/>
      <c r="I908" s="39">
        <f>G908</f>
        <v>26180</v>
      </c>
      <c r="J908" s="39">
        <f>I908</f>
        <v>26180</v>
      </c>
      <c r="K908" s="32" t="s">
        <v>293</v>
      </c>
    </row>
    <row r="909" spans="1:11" ht="18.75" customHeight="1" thickBot="1" x14ac:dyDescent="0.3">
      <c r="A909" s="5"/>
      <c r="B909" s="12">
        <v>10</v>
      </c>
      <c r="C909" t="s">
        <v>21</v>
      </c>
      <c r="D909" s="7"/>
      <c r="E909" s="7"/>
      <c r="F909" s="7"/>
      <c r="G909" s="7">
        <f>E909*F909</f>
        <v>0</v>
      </c>
      <c r="H909" s="3"/>
      <c r="I909" s="38">
        <f>G909</f>
        <v>0</v>
      </c>
      <c r="J909" s="38"/>
      <c r="K909" s="1"/>
    </row>
    <row r="910" spans="1:11" ht="18.75" customHeight="1" x14ac:dyDescent="0.25">
      <c r="A910" s="13">
        <v>58</v>
      </c>
      <c r="B910" s="142" t="s">
        <v>312</v>
      </c>
      <c r="C910" s="142"/>
      <c r="D910" s="142"/>
      <c r="E910" s="142"/>
      <c r="F910" s="142"/>
      <c r="G910" s="14" t="s">
        <v>7</v>
      </c>
      <c r="H910" s="46"/>
      <c r="I910" s="34">
        <f>SUM(I911:I917)</f>
        <v>200000</v>
      </c>
      <c r="J910" s="34">
        <f>SUM(J911:J917)</f>
        <v>200000</v>
      </c>
      <c r="K910" s="15"/>
    </row>
    <row r="911" spans="1:11" ht="18.75" customHeight="1" x14ac:dyDescent="0.25">
      <c r="A911" s="5"/>
      <c r="B911" s="7">
        <v>3</v>
      </c>
      <c r="C911" t="s">
        <v>16</v>
      </c>
      <c r="D911" s="139"/>
      <c r="E911" s="139"/>
      <c r="F911" s="139"/>
      <c r="G911" s="139"/>
      <c r="H911" s="138"/>
      <c r="I911" s="38"/>
      <c r="J911" s="38"/>
      <c r="K911" s="1"/>
    </row>
    <row r="912" spans="1:11" ht="18.75" customHeight="1" x14ac:dyDescent="0.25">
      <c r="A912" s="5"/>
      <c r="B912" s="7">
        <v>4</v>
      </c>
      <c r="C912" t="s">
        <v>17</v>
      </c>
      <c r="D912" s="139"/>
      <c r="E912" s="139"/>
      <c r="F912" s="139"/>
      <c r="G912" s="139"/>
      <c r="H912" s="138"/>
      <c r="I912" s="38"/>
      <c r="J912" s="38"/>
      <c r="K912" s="1"/>
    </row>
    <row r="913" spans="1:11" ht="18.75" customHeight="1" x14ac:dyDescent="0.25">
      <c r="A913" s="5"/>
      <c r="B913" s="7">
        <v>6</v>
      </c>
      <c r="C913" t="s">
        <v>18</v>
      </c>
      <c r="D913" s="139"/>
      <c r="E913" s="139"/>
      <c r="F913" s="139"/>
      <c r="G913" s="139"/>
      <c r="H913" s="138"/>
      <c r="I913" s="38"/>
      <c r="J913" s="38"/>
      <c r="K913" s="1"/>
    </row>
    <row r="914" spans="1:11" ht="18.75" customHeight="1" x14ac:dyDescent="0.25">
      <c r="A914" s="5"/>
      <c r="B914" s="7">
        <v>6</v>
      </c>
      <c r="C914" t="s">
        <v>19</v>
      </c>
      <c r="D914" s="139"/>
      <c r="E914" s="139"/>
      <c r="F914" s="139"/>
      <c r="G914" s="139"/>
      <c r="H914" s="137"/>
      <c r="I914" s="38"/>
      <c r="J914" s="38"/>
      <c r="K914" s="1"/>
    </row>
    <row r="915" spans="1:11" ht="18.75" customHeight="1" x14ac:dyDescent="0.25">
      <c r="A915" s="5"/>
      <c r="B915" s="7">
        <v>2</v>
      </c>
      <c r="C915" t="s">
        <v>22</v>
      </c>
      <c r="D915" s="139"/>
      <c r="E915" s="139"/>
      <c r="F915" s="139"/>
      <c r="G915" s="139"/>
      <c r="H915" s="137"/>
      <c r="I915" s="38"/>
      <c r="J915" s="38"/>
      <c r="K915" s="1"/>
    </row>
    <row r="916" spans="1:11" ht="18.75" customHeight="1" x14ac:dyDescent="0.25">
      <c r="A916" s="5"/>
      <c r="B916" s="7">
        <v>5</v>
      </c>
      <c r="C916" s="30" t="s">
        <v>20</v>
      </c>
      <c r="D916" s="31" t="s">
        <v>125</v>
      </c>
      <c r="E916" s="31">
        <v>1</v>
      </c>
      <c r="F916" s="118">
        <v>200000</v>
      </c>
      <c r="G916" s="118">
        <f>E916*F916</f>
        <v>200000</v>
      </c>
      <c r="H916" s="137"/>
      <c r="I916" s="39">
        <f>G916</f>
        <v>200000</v>
      </c>
      <c r="J916" s="39">
        <f>I916</f>
        <v>200000</v>
      </c>
      <c r="K916" s="32" t="s">
        <v>293</v>
      </c>
    </row>
    <row r="917" spans="1:11" ht="18.75" customHeight="1" x14ac:dyDescent="0.25">
      <c r="A917" s="5"/>
      <c r="B917" s="12">
        <v>10</v>
      </c>
      <c r="C917" t="s">
        <v>21</v>
      </c>
      <c r="D917" s="7"/>
      <c r="E917" s="7"/>
      <c r="F917" s="7"/>
      <c r="G917" s="7">
        <f>E917*F917</f>
        <v>0</v>
      </c>
      <c r="H917" s="3"/>
      <c r="I917" s="38">
        <f>G917</f>
        <v>0</v>
      </c>
      <c r="J917" s="38"/>
      <c r="K917" s="1"/>
    </row>
    <row r="918" spans="1:11" s="112" customFormat="1" ht="15.75" x14ac:dyDescent="0.25">
      <c r="A918" s="110"/>
      <c r="B918" s="110"/>
      <c r="C918" s="153" t="s">
        <v>48</v>
      </c>
      <c r="D918" s="154"/>
      <c r="E918" s="154"/>
      <c r="F918" s="154"/>
      <c r="G918" s="155"/>
      <c r="H918" s="110">
        <f>SUM(H919:H925)</f>
        <v>166568431</v>
      </c>
      <c r="I918" s="111">
        <f>SUM(I919:I925)</f>
        <v>52031140</v>
      </c>
      <c r="J918" s="111">
        <f>SUM(J919:J925)</f>
        <v>52031140</v>
      </c>
      <c r="K918" s="110"/>
    </row>
    <row r="919" spans="1:11" s="112" customFormat="1" ht="15.75" x14ac:dyDescent="0.25">
      <c r="A919" s="169"/>
      <c r="B919" s="170"/>
      <c r="C919" s="187" t="s">
        <v>99</v>
      </c>
      <c r="D919" s="188"/>
      <c r="E919" s="188"/>
      <c r="F919" s="188"/>
      <c r="G919" s="189"/>
      <c r="H919" s="235">
        <f>H454+H462+H470+H478+H486+H494+H502+H510+H518+H526+H534+H542+H550+H558+H566+H574+H590+H598+H606+H614+H622+H630+H638+H646+H654+H662+H670+H678+H686</f>
        <v>166568431</v>
      </c>
      <c r="I919" s="113">
        <f>I454+I462+I470+I478+I486+I494+I502+I510+I518+I526+I534+I542+I550+I558+I566+I574+I590+I598+I606+I614+I622+I630+I638+I646+I654+I662+I670+I678+I686+I694+I702+I710+I718+I726+I734+I742+I750+I758+I766+I774+I782+I790+I798+I806+I814+I822+I830+I838+I846+I854+I862+I870+I878+I582+I887+I895+I903+I911</f>
        <v>2268100</v>
      </c>
      <c r="J919" s="113">
        <f>J454+J462+J470+J478+J486+J494+J502+J510+J518+J526+J534+J542+J550+J558+J566+J574+J590+J598+J606+J614+J622+J630+J638+J646+J654+J662+J670+J678+J686+J694+J702+J710+J718+J726+J734+J742+J750+J758+J766+J774+J782+J790+J798+J806+J814+J822+J830+J838+J846+J854+J862+J870+J878+J582+J887+J895+J903+J911</f>
        <v>2268100</v>
      </c>
      <c r="K919" s="114"/>
    </row>
    <row r="920" spans="1:11" s="112" customFormat="1" ht="15.75" x14ac:dyDescent="0.25">
      <c r="A920" s="171"/>
      <c r="B920" s="172"/>
      <c r="C920" s="175" t="s">
        <v>0</v>
      </c>
      <c r="D920" s="176"/>
      <c r="E920" s="176"/>
      <c r="F920" s="176"/>
      <c r="G920" s="177"/>
      <c r="H920" s="234"/>
      <c r="I920" s="113">
        <f t="shared" ref="I920:J924" si="30">I455+I463+I471+I479+I487+I495+I503+I511+I519+I527+I535+I543+I551+I559+I567+I575+I591+I599+I607+I615+I623+I631+I639+I647+I655+I663+I671+I679+I687+I695+I703+I711+I719+I727+I735+I743+I751+I759+I767+I775+I783+I791+I799+I807+I815+I823+I831+I839+I847+I855+I863+I871+I879+I583+I888+I896+I904+I912</f>
        <v>2823630</v>
      </c>
      <c r="J920" s="113">
        <f t="shared" si="30"/>
        <v>2823630</v>
      </c>
      <c r="K920" s="114"/>
    </row>
    <row r="921" spans="1:11" s="112" customFormat="1" ht="15.75" x14ac:dyDescent="0.25">
      <c r="A921" s="171"/>
      <c r="B921" s="172"/>
      <c r="C921" s="175" t="s">
        <v>89</v>
      </c>
      <c r="D921" s="176"/>
      <c r="E921" s="176"/>
      <c r="F921" s="176"/>
      <c r="G921" s="177"/>
      <c r="H921" s="234"/>
      <c r="I921" s="113">
        <f t="shared" si="30"/>
        <v>66430</v>
      </c>
      <c r="J921" s="113">
        <f t="shared" si="30"/>
        <v>66430</v>
      </c>
      <c r="K921" s="114"/>
    </row>
    <row r="922" spans="1:11" s="112" customFormat="1" ht="15.75" x14ac:dyDescent="0.25">
      <c r="A922" s="171"/>
      <c r="B922" s="172"/>
      <c r="C922" s="175" t="s">
        <v>1</v>
      </c>
      <c r="D922" s="176"/>
      <c r="E922" s="176"/>
      <c r="F922" s="176"/>
      <c r="G922" s="177"/>
      <c r="H922" s="234"/>
      <c r="I922" s="113">
        <f t="shared" si="30"/>
        <v>102000</v>
      </c>
      <c r="J922" s="113">
        <f t="shared" si="30"/>
        <v>102000</v>
      </c>
      <c r="K922" s="114"/>
    </row>
    <row r="923" spans="1:11" s="112" customFormat="1" ht="15.75" x14ac:dyDescent="0.25">
      <c r="A923" s="171"/>
      <c r="B923" s="172"/>
      <c r="C923" s="175" t="s">
        <v>47</v>
      </c>
      <c r="D923" s="176"/>
      <c r="E923" s="176"/>
      <c r="F923" s="176"/>
      <c r="G923" s="177"/>
      <c r="H923" s="234"/>
      <c r="I923" s="113">
        <f t="shared" si="30"/>
        <v>38102000</v>
      </c>
      <c r="J923" s="113">
        <f t="shared" si="30"/>
        <v>38102000</v>
      </c>
      <c r="K923" s="114"/>
    </row>
    <row r="924" spans="1:11" s="112" customFormat="1" ht="15.75" x14ac:dyDescent="0.25">
      <c r="A924" s="171"/>
      <c r="B924" s="172"/>
      <c r="C924" s="166" t="s">
        <v>2</v>
      </c>
      <c r="D924" s="167"/>
      <c r="E924" s="167"/>
      <c r="F924" s="167"/>
      <c r="G924" s="168"/>
      <c r="H924" s="234"/>
      <c r="I924" s="113">
        <f t="shared" si="30"/>
        <v>8668980</v>
      </c>
      <c r="J924" s="113">
        <f t="shared" si="30"/>
        <v>8668980</v>
      </c>
      <c r="K924" s="114"/>
    </row>
    <row r="925" spans="1:11" s="112" customFormat="1" ht="15.75" x14ac:dyDescent="0.25">
      <c r="A925" s="171"/>
      <c r="B925" s="172"/>
      <c r="C925" s="166" t="s">
        <v>85</v>
      </c>
      <c r="D925" s="167"/>
      <c r="E925" s="167"/>
      <c r="F925" s="167"/>
      <c r="G925" s="168"/>
      <c r="H925" s="234"/>
      <c r="I925" s="113">
        <f>I460+I468+I476+I484+I492+I500+I508+I516+I524+I532+I540+I548+I556+I564+I572+I580+I596+I604+I612+I620+I628+I636+I644+I652+I660+I668+I676+I684+I692+I700+I708+I716+I724+I732+I740+I748+I756+I764+I772+I780+I788+I796+I804+I812+I820+I828+I836+I844+I852+I860+I868+I876+I884+I588+I885+I893+I901+I909+I917</f>
        <v>0</v>
      </c>
      <c r="J925" s="113">
        <f>J460+J468+J476+J484+J492+J500+J508+J516+J524+J532+J540+J548+J556+J564+J572+J580+J596+J604+J612+J620+J628+J636+J644+J652+J660+J668+J676+J684+J692+J700+J708+J716+J724+J732+J740+J748+J756+J764+J772+J780+J788+J796+J804+J812+J820+J828+J836+J844+J852+J860+J868+J876+J884+J588+J885+J893+J901+J909+J917</f>
        <v>0</v>
      </c>
      <c r="K925" s="114"/>
    </row>
    <row r="926" spans="1:11" ht="12" customHeight="1" x14ac:dyDescent="0.25">
      <c r="A926" s="184" t="s">
        <v>14</v>
      </c>
      <c r="B926" s="184"/>
      <c r="C926" s="184"/>
      <c r="D926" s="184"/>
      <c r="E926" s="184"/>
      <c r="F926" s="184"/>
      <c r="G926" s="184"/>
      <c r="H926" s="8"/>
      <c r="I926" s="9"/>
      <c r="J926" s="9"/>
      <c r="K926" s="9"/>
    </row>
    <row r="927" spans="1:11" ht="12" customHeight="1" x14ac:dyDescent="0.25">
      <c r="A927" s="17"/>
      <c r="B927" s="17"/>
      <c r="C927" s="159" t="s">
        <v>55</v>
      </c>
      <c r="D927" s="160"/>
      <c r="E927" s="160"/>
      <c r="F927" s="160"/>
      <c r="G927" s="161"/>
      <c r="H927" s="18">
        <f>SUM(H928:H934)</f>
        <v>0</v>
      </c>
      <c r="I927" s="18">
        <f>SUM(I928:I934)</f>
        <v>0</v>
      </c>
      <c r="J927" s="18">
        <f>SUM(J928:J934)</f>
        <v>0</v>
      </c>
      <c r="K927" s="18"/>
    </row>
    <row r="928" spans="1:11" ht="12" customHeight="1" x14ac:dyDescent="0.25">
      <c r="A928" s="179"/>
      <c r="B928" s="180"/>
      <c r="C928" s="163" t="s">
        <v>100</v>
      </c>
      <c r="D928" s="164"/>
      <c r="E928" s="164"/>
      <c r="F928" s="164"/>
      <c r="G928" s="165"/>
      <c r="H928" s="185">
        <v>0</v>
      </c>
      <c r="I928" s="106">
        <v>0</v>
      </c>
      <c r="J928" s="106">
        <v>0</v>
      </c>
      <c r="K928" s="16"/>
    </row>
    <row r="929" spans="1:11" ht="12" customHeight="1" x14ac:dyDescent="0.25">
      <c r="A929" s="181"/>
      <c r="B929" s="182"/>
      <c r="C929" s="196" t="s">
        <v>56</v>
      </c>
      <c r="D929" s="197"/>
      <c r="E929" s="197"/>
      <c r="F929" s="197"/>
      <c r="G929" s="198"/>
      <c r="H929" s="186"/>
      <c r="I929" s="106">
        <v>0</v>
      </c>
      <c r="J929" s="106">
        <v>0</v>
      </c>
      <c r="K929" s="16"/>
    </row>
    <row r="930" spans="1:11" ht="12" customHeight="1" x14ac:dyDescent="0.25">
      <c r="A930" s="181"/>
      <c r="B930" s="182"/>
      <c r="C930" s="196" t="s">
        <v>90</v>
      </c>
      <c r="D930" s="197"/>
      <c r="E930" s="197"/>
      <c r="F930" s="197"/>
      <c r="G930" s="198"/>
      <c r="H930" s="186"/>
      <c r="I930" s="106">
        <v>0</v>
      </c>
      <c r="J930" s="106">
        <v>0</v>
      </c>
      <c r="K930" s="16"/>
    </row>
    <row r="931" spans="1:11" ht="12" customHeight="1" x14ac:dyDescent="0.25">
      <c r="A931" s="181"/>
      <c r="B931" s="182"/>
      <c r="C931" s="196" t="s">
        <v>57</v>
      </c>
      <c r="D931" s="197"/>
      <c r="E931" s="197"/>
      <c r="F931" s="197"/>
      <c r="G931" s="198"/>
      <c r="H931" s="186"/>
      <c r="I931" s="106">
        <v>0</v>
      </c>
      <c r="J931" s="106">
        <v>0</v>
      </c>
      <c r="K931" s="16"/>
    </row>
    <row r="932" spans="1:11" ht="12" customHeight="1" x14ac:dyDescent="0.25">
      <c r="A932" s="181"/>
      <c r="B932" s="182"/>
      <c r="C932" s="196" t="s">
        <v>58</v>
      </c>
      <c r="D932" s="197"/>
      <c r="E932" s="197"/>
      <c r="F932" s="197"/>
      <c r="G932" s="198"/>
      <c r="H932" s="186"/>
      <c r="I932" s="106">
        <v>0</v>
      </c>
      <c r="J932" s="106">
        <v>0</v>
      </c>
      <c r="K932" s="16"/>
    </row>
    <row r="933" spans="1:11" ht="12" customHeight="1" x14ac:dyDescent="0.25">
      <c r="A933" s="181"/>
      <c r="B933" s="182"/>
      <c r="C933" s="150" t="s">
        <v>59</v>
      </c>
      <c r="D933" s="151"/>
      <c r="E933" s="151"/>
      <c r="F933" s="151"/>
      <c r="G933" s="152"/>
      <c r="H933" s="186"/>
      <c r="I933" s="106">
        <v>0</v>
      </c>
      <c r="J933" s="106">
        <v>0</v>
      </c>
      <c r="K933" s="16"/>
    </row>
    <row r="934" spans="1:11" ht="12" customHeight="1" x14ac:dyDescent="0.25">
      <c r="A934" s="181"/>
      <c r="B934" s="182"/>
      <c r="C934" s="150" t="s">
        <v>86</v>
      </c>
      <c r="D934" s="151"/>
      <c r="E934" s="151"/>
      <c r="F934" s="151"/>
      <c r="G934" s="152"/>
      <c r="H934" s="186"/>
      <c r="I934" s="106">
        <v>0</v>
      </c>
      <c r="J934" s="106">
        <v>0</v>
      </c>
      <c r="K934" s="16"/>
    </row>
    <row r="935" spans="1:11" ht="12" customHeight="1" thickBot="1" x14ac:dyDescent="0.3">
      <c r="A935" s="184" t="s">
        <v>15</v>
      </c>
      <c r="B935" s="184"/>
      <c r="C935" s="184"/>
      <c r="D935" s="184"/>
      <c r="E935" s="184"/>
      <c r="F935" s="184"/>
      <c r="G935" s="184"/>
      <c r="H935" s="8"/>
      <c r="I935" s="9"/>
      <c r="J935" s="9"/>
      <c r="K935" s="9"/>
    </row>
    <row r="936" spans="1:11" ht="12" customHeight="1" x14ac:dyDescent="0.25">
      <c r="A936" s="128">
        <v>1</v>
      </c>
      <c r="B936" s="142" t="s">
        <v>300</v>
      </c>
      <c r="C936" s="142"/>
      <c r="D936" s="142"/>
      <c r="E936" s="142"/>
      <c r="F936" s="142"/>
      <c r="G936" s="14" t="s">
        <v>7</v>
      </c>
      <c r="H936" s="15">
        <f>SUM(H937:H943)</f>
        <v>0</v>
      </c>
      <c r="I936" s="34">
        <f>SUM(I937:I943)</f>
        <v>300000</v>
      </c>
      <c r="J936" s="34">
        <f>SUM(J937:J943)</f>
        <v>300000</v>
      </c>
      <c r="K936" s="15"/>
    </row>
    <row r="937" spans="1:11" ht="30" x14ac:dyDescent="0.25">
      <c r="A937" s="5"/>
      <c r="B937" s="7">
        <v>3</v>
      </c>
      <c r="C937" s="30" t="s">
        <v>16</v>
      </c>
      <c r="D937" s="139"/>
      <c r="E937" s="139"/>
      <c r="F937" s="139"/>
      <c r="G937" s="139"/>
      <c r="H937" s="140"/>
      <c r="I937" s="39">
        <v>300000</v>
      </c>
      <c r="J937" s="39">
        <f>I937</f>
        <v>300000</v>
      </c>
      <c r="K937" s="1" t="s">
        <v>148</v>
      </c>
    </row>
    <row r="938" spans="1:11" x14ac:dyDescent="0.25">
      <c r="A938" s="5"/>
      <c r="B938" s="7">
        <v>4</v>
      </c>
      <c r="C938" t="s">
        <v>17</v>
      </c>
      <c r="D938" s="139"/>
      <c r="E938" s="139"/>
      <c r="F938" s="139"/>
      <c r="G938" s="139"/>
      <c r="H938" s="140"/>
      <c r="I938" s="38"/>
      <c r="J938" s="38"/>
      <c r="K938" s="1"/>
    </row>
    <row r="939" spans="1:11" x14ac:dyDescent="0.25">
      <c r="A939" s="5"/>
      <c r="B939" s="7">
        <v>6</v>
      </c>
      <c r="C939" t="s">
        <v>18</v>
      </c>
      <c r="D939" s="139"/>
      <c r="E939" s="139"/>
      <c r="F939" s="139"/>
      <c r="G939" s="139"/>
      <c r="H939" s="140"/>
      <c r="I939" s="38"/>
      <c r="J939" s="38"/>
      <c r="K939" s="1"/>
    </row>
    <row r="940" spans="1:11" x14ac:dyDescent="0.25">
      <c r="A940" s="5"/>
      <c r="B940" s="7">
        <v>6</v>
      </c>
      <c r="C940" t="s">
        <v>19</v>
      </c>
      <c r="D940" s="139"/>
      <c r="E940" s="139"/>
      <c r="F940" s="139"/>
      <c r="G940" s="139"/>
      <c r="H940" s="140"/>
      <c r="I940" s="38"/>
      <c r="J940" s="38"/>
      <c r="K940" s="1"/>
    </row>
    <row r="941" spans="1:11" x14ac:dyDescent="0.25">
      <c r="A941" s="5"/>
      <c r="B941" s="7">
        <v>2</v>
      </c>
      <c r="C941" t="s">
        <v>22</v>
      </c>
      <c r="D941" s="139"/>
      <c r="E941" s="139"/>
      <c r="F941" s="139"/>
      <c r="G941" s="139"/>
      <c r="H941" s="140"/>
      <c r="I941" s="38"/>
      <c r="J941" s="38"/>
      <c r="K941" s="1"/>
    </row>
    <row r="942" spans="1:11" x14ac:dyDescent="0.25">
      <c r="A942" s="5"/>
      <c r="B942" s="7">
        <v>5</v>
      </c>
      <c r="C942" t="s">
        <v>20</v>
      </c>
      <c r="D942" s="7"/>
      <c r="E942" s="7"/>
      <c r="F942" s="7"/>
      <c r="G942" s="7">
        <f>E942*F942</f>
        <v>0</v>
      </c>
      <c r="H942" s="140"/>
      <c r="I942" s="38">
        <f>G942</f>
        <v>0</v>
      </c>
      <c r="J942" s="38"/>
      <c r="K942" s="1"/>
    </row>
    <row r="943" spans="1:11" ht="15.75" thickBot="1" x14ac:dyDescent="0.3">
      <c r="A943" s="5"/>
      <c r="B943" s="12">
        <v>10</v>
      </c>
      <c r="C943" t="s">
        <v>21</v>
      </c>
      <c r="D943" s="7"/>
      <c r="E943" s="7"/>
      <c r="F943" s="7"/>
      <c r="G943" s="7">
        <f>E943*F943</f>
        <v>0</v>
      </c>
      <c r="H943" s="140"/>
      <c r="I943" s="38">
        <f>G943</f>
        <v>0</v>
      </c>
      <c r="J943" s="38"/>
      <c r="K943" s="1"/>
    </row>
    <row r="944" spans="1:11" x14ac:dyDescent="0.25">
      <c r="A944" s="13">
        <v>2</v>
      </c>
      <c r="B944" s="142" t="s">
        <v>158</v>
      </c>
      <c r="C944" s="142"/>
      <c r="D944" s="142"/>
      <c r="E944" s="142"/>
      <c r="F944" s="142"/>
      <c r="G944" s="14" t="s">
        <v>7</v>
      </c>
      <c r="H944" s="15">
        <f>SUM(H945:H951)</f>
        <v>0</v>
      </c>
      <c r="I944" s="34">
        <f>SUM(I945:I951)</f>
        <v>207060</v>
      </c>
      <c r="J944" s="34">
        <f>SUM(J945:J951)</f>
        <v>207060</v>
      </c>
      <c r="K944" s="15"/>
    </row>
    <row r="945" spans="1:11" ht="30" x14ac:dyDescent="0.25">
      <c r="A945" s="5"/>
      <c r="B945" s="7">
        <v>3</v>
      </c>
      <c r="C945" s="30" t="s">
        <v>16</v>
      </c>
      <c r="D945" s="139"/>
      <c r="E945" s="139"/>
      <c r="F945" s="139"/>
      <c r="G945" s="139"/>
      <c r="H945" s="140"/>
      <c r="I945" s="39">
        <v>207060</v>
      </c>
      <c r="J945" s="39">
        <f>I945</f>
        <v>207060</v>
      </c>
      <c r="K945" s="1" t="s">
        <v>148</v>
      </c>
    </row>
    <row r="946" spans="1:11" x14ac:dyDescent="0.25">
      <c r="A946" s="5"/>
      <c r="B946" s="7">
        <v>4</v>
      </c>
      <c r="C946" t="s">
        <v>17</v>
      </c>
      <c r="D946" s="139"/>
      <c r="E946" s="139"/>
      <c r="F946" s="139"/>
      <c r="G946" s="139"/>
      <c r="H946" s="140"/>
      <c r="I946" s="38"/>
      <c r="J946" s="38"/>
      <c r="K946" s="1"/>
    </row>
    <row r="947" spans="1:11" x14ac:dyDescent="0.25">
      <c r="A947" s="5"/>
      <c r="B947" s="7">
        <v>6</v>
      </c>
      <c r="C947" t="s">
        <v>18</v>
      </c>
      <c r="D947" s="139"/>
      <c r="E947" s="139"/>
      <c r="F947" s="139"/>
      <c r="G947" s="139"/>
      <c r="H947" s="140"/>
      <c r="I947" s="38"/>
      <c r="J947" s="38"/>
      <c r="K947" s="1"/>
    </row>
    <row r="948" spans="1:11" x14ac:dyDescent="0.25">
      <c r="A948" s="5"/>
      <c r="B948" s="7">
        <v>6</v>
      </c>
      <c r="C948" t="s">
        <v>19</v>
      </c>
      <c r="D948" s="139"/>
      <c r="E948" s="139"/>
      <c r="F948" s="139"/>
      <c r="G948" s="139"/>
      <c r="H948" s="140"/>
      <c r="I948" s="38"/>
      <c r="J948" s="38"/>
      <c r="K948" s="1"/>
    </row>
    <row r="949" spans="1:11" x14ac:dyDescent="0.25">
      <c r="A949" s="5"/>
      <c r="B949" s="7">
        <v>2</v>
      </c>
      <c r="C949" t="s">
        <v>22</v>
      </c>
      <c r="D949" s="139"/>
      <c r="E949" s="139"/>
      <c r="F949" s="139"/>
      <c r="G949" s="139"/>
      <c r="H949" s="140"/>
      <c r="I949" s="38"/>
      <c r="J949" s="38"/>
      <c r="K949" s="1"/>
    </row>
    <row r="950" spans="1:11" x14ac:dyDescent="0.25">
      <c r="A950" s="5"/>
      <c r="B950" s="7">
        <v>5</v>
      </c>
      <c r="C950" t="s">
        <v>20</v>
      </c>
      <c r="D950" s="7"/>
      <c r="E950" s="7"/>
      <c r="F950" s="7"/>
      <c r="G950" s="7">
        <f>E950*F950</f>
        <v>0</v>
      </c>
      <c r="H950" s="140"/>
      <c r="I950" s="38">
        <f>G950</f>
        <v>0</v>
      </c>
      <c r="J950" s="38"/>
      <c r="K950" s="1"/>
    </row>
    <row r="951" spans="1:11" ht="15.75" thickBot="1" x14ac:dyDescent="0.3">
      <c r="A951" s="5"/>
      <c r="B951" s="12">
        <v>10</v>
      </c>
      <c r="C951" t="s">
        <v>21</v>
      </c>
      <c r="D951" s="7"/>
      <c r="E951" s="7"/>
      <c r="F951" s="7"/>
      <c r="G951" s="7">
        <f>E951*F951</f>
        <v>0</v>
      </c>
      <c r="H951" s="140"/>
      <c r="I951" s="38">
        <f>G951</f>
        <v>0</v>
      </c>
      <c r="J951" s="38"/>
      <c r="K951" s="1"/>
    </row>
    <row r="952" spans="1:11" x14ac:dyDescent="0.25">
      <c r="A952" s="13">
        <v>3</v>
      </c>
      <c r="B952" s="142" t="s">
        <v>159</v>
      </c>
      <c r="C952" s="142"/>
      <c r="D952" s="142"/>
      <c r="E952" s="142"/>
      <c r="F952" s="142"/>
      <c r="G952" s="14" t="s">
        <v>7</v>
      </c>
      <c r="H952" s="46">
        <f>H953</f>
        <v>196592432</v>
      </c>
      <c r="I952" s="34">
        <f>SUM(I953:I959)</f>
        <v>29426000</v>
      </c>
      <c r="J952" s="34">
        <f>SUM(J953:J959)</f>
        <v>29426000</v>
      </c>
      <c r="K952" s="15"/>
    </row>
    <row r="953" spans="1:11" x14ac:dyDescent="0.25">
      <c r="A953" s="5"/>
      <c r="B953" s="7">
        <v>3</v>
      </c>
      <c r="C953" t="s">
        <v>16</v>
      </c>
      <c r="D953" s="139"/>
      <c r="E953" s="139"/>
      <c r="F953" s="139"/>
      <c r="G953" s="139"/>
      <c r="H953" s="138">
        <v>196592432</v>
      </c>
      <c r="I953" s="38"/>
      <c r="J953" s="38"/>
      <c r="K953" s="1"/>
    </row>
    <row r="954" spans="1:11" x14ac:dyDescent="0.25">
      <c r="A954" s="5"/>
      <c r="B954" s="7">
        <v>4</v>
      </c>
      <c r="C954" t="s">
        <v>17</v>
      </c>
      <c r="D954" s="139"/>
      <c r="E954" s="139"/>
      <c r="F954" s="139"/>
      <c r="G954" s="139"/>
      <c r="H954" s="138"/>
      <c r="I954" s="38"/>
      <c r="J954" s="38"/>
      <c r="K954" s="1"/>
    </row>
    <row r="955" spans="1:11" x14ac:dyDescent="0.25">
      <c r="A955" s="5"/>
      <c r="B955" s="7">
        <v>6</v>
      </c>
      <c r="C955" s="123" t="s">
        <v>18</v>
      </c>
      <c r="D955" s="139"/>
      <c r="E955" s="139"/>
      <c r="F955" s="139"/>
      <c r="G955" s="139"/>
      <c r="H955" s="138"/>
      <c r="I955" s="121">
        <v>45000</v>
      </c>
      <c r="J955" s="121">
        <f>I955</f>
        <v>45000</v>
      </c>
      <c r="K955" s="258" t="s">
        <v>193</v>
      </c>
    </row>
    <row r="956" spans="1:11" x14ac:dyDescent="0.25">
      <c r="A956" s="5"/>
      <c r="B956" s="7">
        <v>6</v>
      </c>
      <c r="C956" s="30" t="s">
        <v>151</v>
      </c>
      <c r="D956" s="139"/>
      <c r="E956" s="139"/>
      <c r="F956" s="139"/>
      <c r="G956" s="139"/>
      <c r="H956" s="137">
        <v>167946230</v>
      </c>
      <c r="I956" s="39">
        <v>1881000</v>
      </c>
      <c r="J956" s="39">
        <f>I956</f>
        <v>1881000</v>
      </c>
      <c r="K956" s="258"/>
    </row>
    <row r="957" spans="1:11" x14ac:dyDescent="0.25">
      <c r="A957" s="5"/>
      <c r="B957" s="7">
        <v>2</v>
      </c>
      <c r="C957" s="30" t="s">
        <v>22</v>
      </c>
      <c r="D957" s="139"/>
      <c r="E957" s="139"/>
      <c r="F957" s="139"/>
      <c r="G957" s="139"/>
      <c r="H957" s="137"/>
      <c r="I957" s="119">
        <v>27500000</v>
      </c>
      <c r="J957" s="119">
        <f>I957</f>
        <v>27500000</v>
      </c>
      <c r="K957" s="258"/>
    </row>
    <row r="958" spans="1:11" x14ac:dyDescent="0.25">
      <c r="A958" s="5"/>
      <c r="B958" s="7">
        <v>5</v>
      </c>
      <c r="C958" t="s">
        <v>20</v>
      </c>
      <c r="D958" s="7"/>
      <c r="E958" s="7"/>
      <c r="F958" s="7"/>
      <c r="G958" s="7">
        <f>E958*F958</f>
        <v>0</v>
      </c>
      <c r="H958" s="137"/>
      <c r="I958" s="38">
        <f>G958</f>
        <v>0</v>
      </c>
      <c r="J958" s="38"/>
      <c r="K958" s="1"/>
    </row>
    <row r="959" spans="1:11" ht="15.75" thickBot="1" x14ac:dyDescent="0.3">
      <c r="A959" s="5"/>
      <c r="B959" s="12">
        <v>10</v>
      </c>
      <c r="C959" t="s">
        <v>21</v>
      </c>
      <c r="D959" s="7"/>
      <c r="E959" s="7"/>
      <c r="F959" s="7"/>
      <c r="G959" s="7">
        <f>E959*F959</f>
        <v>0</v>
      </c>
      <c r="H959" s="3"/>
      <c r="I959" s="38">
        <f>G959</f>
        <v>0</v>
      </c>
      <c r="J959" s="38"/>
      <c r="K959" s="1"/>
    </row>
    <row r="960" spans="1:11" x14ac:dyDescent="0.25">
      <c r="A960" s="13">
        <v>4</v>
      </c>
      <c r="B960" s="142" t="s">
        <v>160</v>
      </c>
      <c r="C960" s="142"/>
      <c r="D960" s="142"/>
      <c r="E960" s="142"/>
      <c r="F960" s="142"/>
      <c r="G960" s="14" t="s">
        <v>7</v>
      </c>
      <c r="H960" s="46"/>
      <c r="I960" s="34">
        <f>SUM(I961:I967)</f>
        <v>60000</v>
      </c>
      <c r="J960" s="34">
        <f>SUM(J961:J967)</f>
        <v>60000</v>
      </c>
      <c r="K960" s="15"/>
    </row>
    <row r="961" spans="1:11" ht="30" x14ac:dyDescent="0.25">
      <c r="A961" s="5"/>
      <c r="B961" s="7">
        <v>3</v>
      </c>
      <c r="C961" s="30" t="s">
        <v>16</v>
      </c>
      <c r="D961" s="139"/>
      <c r="E961" s="139"/>
      <c r="F961" s="139"/>
      <c r="G961" s="139"/>
      <c r="H961" s="138"/>
      <c r="I961" s="39">
        <v>60000</v>
      </c>
      <c r="J961" s="39">
        <f>I961</f>
        <v>60000</v>
      </c>
      <c r="K961" s="1" t="s">
        <v>148</v>
      </c>
    </row>
    <row r="962" spans="1:11" x14ac:dyDescent="0.25">
      <c r="A962" s="5"/>
      <c r="B962" s="7">
        <v>4</v>
      </c>
      <c r="C962" t="s">
        <v>17</v>
      </c>
      <c r="D962" s="139"/>
      <c r="E962" s="139"/>
      <c r="F962" s="139"/>
      <c r="G962" s="139"/>
      <c r="H962" s="138"/>
      <c r="I962" s="38"/>
      <c r="J962" s="38"/>
      <c r="K962" s="1"/>
    </row>
    <row r="963" spans="1:11" x14ac:dyDescent="0.25">
      <c r="A963" s="5"/>
      <c r="B963" s="7">
        <v>6</v>
      </c>
      <c r="C963" t="s">
        <v>18</v>
      </c>
      <c r="D963" s="139"/>
      <c r="E963" s="139"/>
      <c r="F963" s="139"/>
      <c r="G963" s="139"/>
      <c r="H963" s="138"/>
      <c r="I963" s="38"/>
      <c r="J963" s="38"/>
      <c r="K963" s="1"/>
    </row>
    <row r="964" spans="1:11" x14ac:dyDescent="0.25">
      <c r="A964" s="5"/>
      <c r="B964" s="7">
        <v>6</v>
      </c>
      <c r="C964" t="s">
        <v>19</v>
      </c>
      <c r="D964" s="139"/>
      <c r="E964" s="139"/>
      <c r="F964" s="139"/>
      <c r="G964" s="139"/>
      <c r="H964" s="137"/>
      <c r="I964" s="38"/>
      <c r="J964" s="38"/>
      <c r="K964" s="1"/>
    </row>
    <row r="965" spans="1:11" x14ac:dyDescent="0.25">
      <c r="A965" s="5"/>
      <c r="B965" s="7">
        <v>2</v>
      </c>
      <c r="C965" t="s">
        <v>22</v>
      </c>
      <c r="D965" s="139"/>
      <c r="E965" s="139"/>
      <c r="F965" s="139"/>
      <c r="G965" s="139"/>
      <c r="H965" s="137"/>
      <c r="I965" s="38"/>
      <c r="J965" s="38"/>
      <c r="K965" s="1"/>
    </row>
    <row r="966" spans="1:11" x14ac:dyDescent="0.25">
      <c r="A966" s="5"/>
      <c r="B966" s="7">
        <v>5</v>
      </c>
      <c r="C966" t="s">
        <v>20</v>
      </c>
      <c r="D966" s="7"/>
      <c r="E966" s="7"/>
      <c r="F966" s="7"/>
      <c r="G966" s="7">
        <f>E966*F966</f>
        <v>0</v>
      </c>
      <c r="H966" s="137"/>
      <c r="I966" s="38">
        <f>G966</f>
        <v>0</v>
      </c>
      <c r="J966" s="38"/>
      <c r="K966" s="1"/>
    </row>
    <row r="967" spans="1:11" ht="15.75" thickBot="1" x14ac:dyDescent="0.3">
      <c r="A967" s="5"/>
      <c r="B967" s="12">
        <v>10</v>
      </c>
      <c r="C967" t="s">
        <v>21</v>
      </c>
      <c r="D967" s="7"/>
      <c r="E967" s="7"/>
      <c r="F967" s="7"/>
      <c r="G967" s="7">
        <f>E967*F967</f>
        <v>0</v>
      </c>
      <c r="H967" s="3"/>
      <c r="I967" s="38">
        <f>G967</f>
        <v>0</v>
      </c>
      <c r="J967" s="38"/>
      <c r="K967" s="1"/>
    </row>
    <row r="968" spans="1:11" x14ac:dyDescent="0.25">
      <c r="A968" s="133">
        <v>5</v>
      </c>
      <c r="B968" s="142" t="s">
        <v>161</v>
      </c>
      <c r="C968" s="142"/>
      <c r="D968" s="142"/>
      <c r="E968" s="142"/>
      <c r="F968" s="142"/>
      <c r="G968" s="14" t="s">
        <v>7</v>
      </c>
      <c r="H968" s="46">
        <f>H969</f>
        <v>2067990</v>
      </c>
      <c r="I968" s="34">
        <f>SUM(I969:I975)</f>
        <v>86000</v>
      </c>
      <c r="J968" s="34">
        <f>SUM(J969:J975)</f>
        <v>86000</v>
      </c>
      <c r="K968" s="15"/>
    </row>
    <row r="969" spans="1:11" x14ac:dyDescent="0.25">
      <c r="B969" s="7">
        <v>3</v>
      </c>
      <c r="C969" t="s">
        <v>16</v>
      </c>
      <c r="D969" s="139"/>
      <c r="E969" s="139"/>
      <c r="F969" s="139"/>
      <c r="G969" s="139"/>
      <c r="H969" s="138">
        <v>2067990</v>
      </c>
      <c r="I969" s="38"/>
      <c r="J969" s="38"/>
      <c r="K969" s="1"/>
    </row>
    <row r="970" spans="1:11" x14ac:dyDescent="0.25">
      <c r="B970" s="7">
        <v>4</v>
      </c>
      <c r="C970" t="s">
        <v>17</v>
      </c>
      <c r="D970" s="139"/>
      <c r="E970" s="139"/>
      <c r="F970" s="139"/>
      <c r="G970" s="139"/>
      <c r="H970" s="138"/>
      <c r="I970" s="38"/>
      <c r="J970" s="38"/>
      <c r="K970" s="1"/>
    </row>
    <row r="971" spans="1:11" x14ac:dyDescent="0.25">
      <c r="B971" s="7">
        <v>6</v>
      </c>
      <c r="C971" t="s">
        <v>18</v>
      </c>
      <c r="D971" s="139"/>
      <c r="E971" s="139"/>
      <c r="F971" s="139"/>
      <c r="G971" s="139"/>
      <c r="H971" s="138"/>
      <c r="I971" s="38"/>
      <c r="J971" s="38"/>
      <c r="K971" s="1"/>
    </row>
    <row r="972" spans="1:11" x14ac:dyDescent="0.25">
      <c r="B972" s="7">
        <v>6</v>
      </c>
      <c r="C972" s="30" t="s">
        <v>162</v>
      </c>
      <c r="D972" s="139"/>
      <c r="E972" s="139"/>
      <c r="F972" s="139"/>
      <c r="G972" s="139"/>
      <c r="H972" s="137">
        <v>1640000</v>
      </c>
      <c r="I972" s="39">
        <v>0</v>
      </c>
      <c r="J972" s="39">
        <f>I972</f>
        <v>0</v>
      </c>
      <c r="K972" s="258" t="s">
        <v>193</v>
      </c>
    </row>
    <row r="973" spans="1:11" x14ac:dyDescent="0.25">
      <c r="B973" s="7">
        <v>2</v>
      </c>
      <c r="C973" s="30" t="s">
        <v>22</v>
      </c>
      <c r="D973" s="139"/>
      <c r="E973" s="139"/>
      <c r="F973" s="139"/>
      <c r="G973" s="139"/>
      <c r="H973" s="137"/>
      <c r="I973" s="39">
        <v>86000</v>
      </c>
      <c r="J973" s="39">
        <f>I973</f>
        <v>86000</v>
      </c>
      <c r="K973" s="258"/>
    </row>
    <row r="974" spans="1:11" x14ac:dyDescent="0.25">
      <c r="B974" s="7">
        <v>5</v>
      </c>
      <c r="C974" t="s">
        <v>20</v>
      </c>
      <c r="D974" s="7"/>
      <c r="E974" s="7"/>
      <c r="F974" s="7"/>
      <c r="G974" s="7">
        <f>E974*F974</f>
        <v>0</v>
      </c>
      <c r="H974" s="137"/>
      <c r="I974" s="38">
        <f>G974</f>
        <v>0</v>
      </c>
      <c r="J974" s="38"/>
      <c r="K974" s="1"/>
    </row>
    <row r="975" spans="1:11" ht="15.75" thickBot="1" x14ac:dyDescent="0.3">
      <c r="B975" s="12">
        <v>10</v>
      </c>
      <c r="C975" t="s">
        <v>21</v>
      </c>
      <c r="D975" s="7"/>
      <c r="E975" s="7"/>
      <c r="F975" s="7"/>
      <c r="G975" s="7">
        <f>E975*F975</f>
        <v>0</v>
      </c>
      <c r="H975" s="3"/>
      <c r="I975" s="38">
        <f>G975</f>
        <v>0</v>
      </c>
      <c r="J975" s="38"/>
      <c r="K975" s="1"/>
    </row>
    <row r="976" spans="1:11" x14ac:dyDescent="0.25">
      <c r="A976" s="132">
        <v>6</v>
      </c>
      <c r="B976" s="142" t="s">
        <v>163</v>
      </c>
      <c r="C976" s="142"/>
      <c r="D976" s="142"/>
      <c r="E976" s="142"/>
      <c r="F976" s="142"/>
      <c r="G976" s="14" t="s">
        <v>7</v>
      </c>
      <c r="H976" s="46">
        <f>H977</f>
        <v>11158800</v>
      </c>
      <c r="I976" s="34">
        <f>SUM(I977:I983)</f>
        <v>6244000</v>
      </c>
      <c r="J976" s="34">
        <f>SUM(J977:J983)</f>
        <v>6244000</v>
      </c>
      <c r="K976" s="15"/>
    </row>
    <row r="977" spans="1:11" x14ac:dyDescent="0.25">
      <c r="A977" s="5"/>
      <c r="B977" s="7">
        <v>3</v>
      </c>
      <c r="C977" t="s">
        <v>16</v>
      </c>
      <c r="D977" s="139"/>
      <c r="E977" s="139"/>
      <c r="F977" s="139"/>
      <c r="G977" s="139"/>
      <c r="H977" s="138">
        <v>11158800</v>
      </c>
      <c r="I977" s="38"/>
      <c r="J977" s="61">
        <f t="shared" ref="J977:J991" si="31">I977</f>
        <v>0</v>
      </c>
      <c r="K977" s="1"/>
    </row>
    <row r="978" spans="1:11" x14ac:dyDescent="0.25">
      <c r="A978" s="5"/>
      <c r="B978" s="7">
        <v>4</v>
      </c>
      <c r="C978" t="s">
        <v>17</v>
      </c>
      <c r="D978" s="139"/>
      <c r="E978" s="139"/>
      <c r="F978" s="139"/>
      <c r="G978" s="139"/>
      <c r="H978" s="138"/>
      <c r="I978" s="38"/>
      <c r="J978" s="61">
        <f t="shared" si="31"/>
        <v>0</v>
      </c>
      <c r="K978" s="1"/>
    </row>
    <row r="979" spans="1:11" x14ac:dyDescent="0.25">
      <c r="A979" s="5"/>
      <c r="B979" s="7">
        <v>6</v>
      </c>
      <c r="C979" s="30" t="s">
        <v>18</v>
      </c>
      <c r="D979" s="139"/>
      <c r="E979" s="139"/>
      <c r="F979" s="139"/>
      <c r="G979" s="139"/>
      <c r="H979" s="138"/>
      <c r="I979" s="39">
        <v>36000</v>
      </c>
      <c r="J979" s="39">
        <f t="shared" si="31"/>
        <v>36000</v>
      </c>
      <c r="K979" s="258" t="s">
        <v>193</v>
      </c>
    </row>
    <row r="980" spans="1:11" x14ac:dyDescent="0.25">
      <c r="A980" s="5"/>
      <c r="B980" s="7">
        <v>6</v>
      </c>
      <c r="C980" s="30" t="s">
        <v>162</v>
      </c>
      <c r="D980" s="139"/>
      <c r="E980" s="139"/>
      <c r="F980" s="139"/>
      <c r="G980" s="139"/>
      <c r="H980" s="137">
        <v>9824595</v>
      </c>
      <c r="I980" s="39">
        <v>138000</v>
      </c>
      <c r="J980" s="39">
        <f>I980</f>
        <v>138000</v>
      </c>
      <c r="K980" s="258"/>
    </row>
    <row r="981" spans="1:11" x14ac:dyDescent="0.25">
      <c r="A981" s="5"/>
      <c r="B981" s="7">
        <v>2</v>
      </c>
      <c r="C981" s="30" t="s">
        <v>22</v>
      </c>
      <c r="D981" s="139"/>
      <c r="E981" s="139"/>
      <c r="F981" s="139"/>
      <c r="G981" s="139"/>
      <c r="H981" s="137"/>
      <c r="I981" s="39">
        <v>6070000</v>
      </c>
      <c r="J981" s="39">
        <f t="shared" si="31"/>
        <v>6070000</v>
      </c>
      <c r="K981" s="258"/>
    </row>
    <row r="982" spans="1:11" x14ac:dyDescent="0.25">
      <c r="A982" s="5"/>
      <c r="B982" s="7">
        <v>5</v>
      </c>
      <c r="C982" t="s">
        <v>20</v>
      </c>
      <c r="D982" s="7"/>
      <c r="E982" s="7"/>
      <c r="F982" s="7"/>
      <c r="G982" s="7">
        <f>E982*F982</f>
        <v>0</v>
      </c>
      <c r="H982" s="137"/>
      <c r="I982" s="38">
        <f>G982</f>
        <v>0</v>
      </c>
      <c r="J982" s="61">
        <f t="shared" si="31"/>
        <v>0</v>
      </c>
      <c r="K982" s="1"/>
    </row>
    <row r="983" spans="1:11" ht="15.75" thickBot="1" x14ac:dyDescent="0.3">
      <c r="A983" s="5"/>
      <c r="B983" s="12">
        <v>10</v>
      </c>
      <c r="C983" t="s">
        <v>21</v>
      </c>
      <c r="D983" s="7"/>
      <c r="E983" s="7"/>
      <c r="F983" s="7"/>
      <c r="G983" s="7">
        <f>E983*F983</f>
        <v>0</v>
      </c>
      <c r="H983" s="3"/>
      <c r="I983" s="38">
        <f>G983</f>
        <v>0</v>
      </c>
      <c r="J983" s="61">
        <f t="shared" si="31"/>
        <v>0</v>
      </c>
      <c r="K983" s="1"/>
    </row>
    <row r="984" spans="1:11" x14ac:dyDescent="0.25">
      <c r="A984" s="13">
        <v>7</v>
      </c>
      <c r="B984" s="142" t="s">
        <v>164</v>
      </c>
      <c r="C984" s="142"/>
      <c r="D984" s="142"/>
      <c r="E984" s="142"/>
      <c r="F984" s="142"/>
      <c r="G984" s="14" t="s">
        <v>7</v>
      </c>
      <c r="H984" s="46">
        <f>H985</f>
        <v>5849000</v>
      </c>
      <c r="I984" s="34">
        <f>SUM(I985:I991)</f>
        <v>202000</v>
      </c>
      <c r="J984" s="34">
        <f>SUM(J985:J991)</f>
        <v>202000</v>
      </c>
      <c r="K984" s="15"/>
    </row>
    <row r="985" spans="1:11" x14ac:dyDescent="0.25">
      <c r="A985" s="5"/>
      <c r="B985" s="7">
        <v>3</v>
      </c>
      <c r="C985" t="s">
        <v>16</v>
      </c>
      <c r="D985" s="139"/>
      <c r="E985" s="139"/>
      <c r="F985" s="139"/>
      <c r="G985" s="139"/>
      <c r="H985" s="138">
        <v>5849000</v>
      </c>
      <c r="I985" s="38"/>
      <c r="J985" s="61">
        <f t="shared" si="31"/>
        <v>0</v>
      </c>
      <c r="K985" s="1"/>
    </row>
    <row r="986" spans="1:11" x14ac:dyDescent="0.25">
      <c r="A986" s="5"/>
      <c r="B986" s="7">
        <v>4</v>
      </c>
      <c r="C986" s="30" t="s">
        <v>17</v>
      </c>
      <c r="D986" s="139"/>
      <c r="E986" s="139"/>
      <c r="F986" s="139"/>
      <c r="G986" s="139"/>
      <c r="H986" s="138"/>
      <c r="I986" s="39">
        <v>200000</v>
      </c>
      <c r="J986" s="39">
        <f t="shared" si="31"/>
        <v>200000</v>
      </c>
      <c r="K986" s="258" t="s">
        <v>193</v>
      </c>
    </row>
    <row r="987" spans="1:11" x14ac:dyDescent="0.25">
      <c r="A987" s="5"/>
      <c r="B987" s="7">
        <v>6</v>
      </c>
      <c r="C987" s="30" t="s">
        <v>18</v>
      </c>
      <c r="D987" s="139"/>
      <c r="E987" s="139"/>
      <c r="F987" s="139"/>
      <c r="G987" s="139"/>
      <c r="H987" s="138"/>
      <c r="I987" s="39">
        <v>1000</v>
      </c>
      <c r="J987" s="39">
        <f t="shared" si="31"/>
        <v>1000</v>
      </c>
      <c r="K987" s="258"/>
    </row>
    <row r="988" spans="1:11" x14ac:dyDescent="0.25">
      <c r="A988" s="5"/>
      <c r="B988" s="7">
        <v>6</v>
      </c>
      <c r="C988" s="30" t="s">
        <v>162</v>
      </c>
      <c r="D988" s="139"/>
      <c r="E988" s="139"/>
      <c r="F988" s="139"/>
      <c r="G988" s="139"/>
      <c r="H988" s="137">
        <v>5012000</v>
      </c>
      <c r="I988" s="39">
        <v>1000</v>
      </c>
      <c r="J988" s="39">
        <f>I988</f>
        <v>1000</v>
      </c>
      <c r="K988" s="258"/>
    </row>
    <row r="989" spans="1:11" x14ac:dyDescent="0.25">
      <c r="A989" s="5"/>
      <c r="B989" s="7">
        <v>2</v>
      </c>
      <c r="C989" s="30" t="s">
        <v>22</v>
      </c>
      <c r="D989" s="139"/>
      <c r="E989" s="139"/>
      <c r="F989" s="139"/>
      <c r="G989" s="139"/>
      <c r="H989" s="137"/>
      <c r="I989" s="39">
        <v>0</v>
      </c>
      <c r="J989" s="39">
        <f t="shared" si="31"/>
        <v>0</v>
      </c>
      <c r="K989" s="1"/>
    </row>
    <row r="990" spans="1:11" x14ac:dyDescent="0.25">
      <c r="A990" s="5"/>
      <c r="B990" s="7">
        <v>5</v>
      </c>
      <c r="C990" t="s">
        <v>20</v>
      </c>
      <c r="D990" s="7"/>
      <c r="E990" s="7"/>
      <c r="F990" s="7"/>
      <c r="G990" s="7">
        <f>E990*F990</f>
        <v>0</v>
      </c>
      <c r="H990" s="137"/>
      <c r="I990" s="38">
        <f>G990</f>
        <v>0</v>
      </c>
      <c r="J990" s="61">
        <f t="shared" si="31"/>
        <v>0</v>
      </c>
      <c r="K990" s="1"/>
    </row>
    <row r="991" spans="1:11" x14ac:dyDescent="0.25">
      <c r="A991" s="5"/>
      <c r="B991" s="12">
        <v>10</v>
      </c>
      <c r="C991" t="s">
        <v>21</v>
      </c>
      <c r="D991" s="7"/>
      <c r="E991" s="7"/>
      <c r="F991" s="7"/>
      <c r="G991" s="7">
        <f>E991*F991</f>
        <v>0</v>
      </c>
      <c r="H991" s="3"/>
      <c r="I991" s="38">
        <f>G991</f>
        <v>0</v>
      </c>
      <c r="J991" s="61">
        <f t="shared" si="31"/>
        <v>0</v>
      </c>
      <c r="K991" s="1"/>
    </row>
    <row r="992" spans="1:11" ht="15.75" thickBot="1" x14ac:dyDescent="0.3">
      <c r="A992" s="13">
        <v>8</v>
      </c>
      <c r="B992" s="12"/>
      <c r="D992" s="7"/>
      <c r="E992" s="7"/>
      <c r="F992" s="7"/>
      <c r="G992" s="7"/>
      <c r="H992" s="3"/>
      <c r="I992" s="38"/>
      <c r="J992" s="61"/>
      <c r="K992" s="1"/>
    </row>
    <row r="993" spans="1:11" x14ac:dyDescent="0.25">
      <c r="A993" s="5"/>
      <c r="B993" s="142" t="s">
        <v>165</v>
      </c>
      <c r="C993" s="142"/>
      <c r="D993" s="142"/>
      <c r="E993" s="142"/>
      <c r="F993" s="142"/>
      <c r="G993" s="14" t="s">
        <v>7</v>
      </c>
      <c r="H993" s="46">
        <f>H994</f>
        <v>5849000</v>
      </c>
      <c r="I993" s="34">
        <f>SUM(I994:I1000)</f>
        <v>9447000</v>
      </c>
      <c r="J993" s="34">
        <f>SUM(J994:J1000)</f>
        <v>9447000</v>
      </c>
      <c r="K993" s="15"/>
    </row>
    <row r="994" spans="1:11" x14ac:dyDescent="0.25">
      <c r="A994" s="5"/>
      <c r="B994" s="7">
        <v>3</v>
      </c>
      <c r="C994" t="s">
        <v>16</v>
      </c>
      <c r="D994" s="139"/>
      <c r="E994" s="139"/>
      <c r="F994" s="139"/>
      <c r="G994" s="139"/>
      <c r="H994" s="138">
        <v>5849000</v>
      </c>
      <c r="I994" s="38"/>
      <c r="J994" s="61">
        <f t="shared" ref="J994:J1008" si="32">I994</f>
        <v>0</v>
      </c>
      <c r="K994" s="1"/>
    </row>
    <row r="995" spans="1:11" x14ac:dyDescent="0.25">
      <c r="A995" s="5"/>
      <c r="B995" s="7">
        <v>4</v>
      </c>
      <c r="C995" s="60" t="s">
        <v>17</v>
      </c>
      <c r="D995" s="139"/>
      <c r="E995" s="139"/>
      <c r="F995" s="139"/>
      <c r="G995" s="139"/>
      <c r="H995" s="138"/>
      <c r="I995" s="61"/>
      <c r="J995" s="61">
        <f t="shared" si="32"/>
        <v>0</v>
      </c>
      <c r="K995" s="1"/>
    </row>
    <row r="996" spans="1:11" x14ac:dyDescent="0.25">
      <c r="A996" s="5"/>
      <c r="B996" s="7">
        <v>6</v>
      </c>
      <c r="C996" s="30" t="s">
        <v>18</v>
      </c>
      <c r="D996" s="139"/>
      <c r="E996" s="139"/>
      <c r="F996" s="139"/>
      <c r="G996" s="139"/>
      <c r="H996" s="138"/>
      <c r="I996" s="39">
        <v>11000</v>
      </c>
      <c r="J996" s="39">
        <f t="shared" si="32"/>
        <v>11000</v>
      </c>
      <c r="K996" s="258" t="s">
        <v>128</v>
      </c>
    </row>
    <row r="997" spans="1:11" x14ac:dyDescent="0.25">
      <c r="A997" s="5"/>
      <c r="B997" s="7">
        <v>6</v>
      </c>
      <c r="C997" s="30" t="s">
        <v>162</v>
      </c>
      <c r="D997" s="139"/>
      <c r="E997" s="139"/>
      <c r="F997" s="139"/>
      <c r="G997" s="139"/>
      <c r="H997" s="137">
        <v>5012000</v>
      </c>
      <c r="I997" s="39">
        <v>162000</v>
      </c>
      <c r="J997" s="39">
        <f>I997</f>
        <v>162000</v>
      </c>
      <c r="K997" s="258"/>
    </row>
    <row r="998" spans="1:11" x14ac:dyDescent="0.25">
      <c r="A998" s="5"/>
      <c r="B998" s="7">
        <v>2</v>
      </c>
      <c r="C998" s="30" t="s">
        <v>22</v>
      </c>
      <c r="D998" s="139"/>
      <c r="E998" s="139"/>
      <c r="F998" s="139"/>
      <c r="G998" s="139"/>
      <c r="H998" s="137"/>
      <c r="I998" s="39">
        <f>12222000-2948000</f>
        <v>9274000</v>
      </c>
      <c r="J998" s="39">
        <f t="shared" si="32"/>
        <v>9274000</v>
      </c>
      <c r="K998" s="258"/>
    </row>
    <row r="999" spans="1:11" x14ac:dyDescent="0.25">
      <c r="A999" s="5"/>
      <c r="B999" s="7">
        <v>5</v>
      </c>
      <c r="C999" t="s">
        <v>20</v>
      </c>
      <c r="D999" s="7"/>
      <c r="E999" s="7"/>
      <c r="F999" s="7"/>
      <c r="G999" s="7">
        <f>E999*F999</f>
        <v>0</v>
      </c>
      <c r="H999" s="137"/>
      <c r="I999" s="38">
        <f>G999</f>
        <v>0</v>
      </c>
      <c r="J999" s="61">
        <f t="shared" si="32"/>
        <v>0</v>
      </c>
      <c r="K999" s="1"/>
    </row>
    <row r="1000" spans="1:11" ht="15.75" thickBot="1" x14ac:dyDescent="0.3">
      <c r="A1000" s="5"/>
      <c r="B1000" s="12">
        <v>10</v>
      </c>
      <c r="C1000" t="s">
        <v>21</v>
      </c>
      <c r="D1000" s="7"/>
      <c r="E1000" s="7"/>
      <c r="F1000" s="7"/>
      <c r="G1000" s="7">
        <f>E1000*F1000</f>
        <v>0</v>
      </c>
      <c r="H1000" s="3"/>
      <c r="I1000" s="38">
        <f>G1000</f>
        <v>0</v>
      </c>
      <c r="J1000" s="61">
        <f t="shared" si="32"/>
        <v>0</v>
      </c>
      <c r="K1000" s="1"/>
    </row>
    <row r="1001" spans="1:11" x14ac:dyDescent="0.25">
      <c r="A1001" s="132">
        <v>9</v>
      </c>
      <c r="B1001" s="142" t="s">
        <v>166</v>
      </c>
      <c r="C1001" s="142"/>
      <c r="D1001" s="142"/>
      <c r="E1001" s="142"/>
      <c r="F1001" s="142"/>
      <c r="G1001" s="14" t="s">
        <v>7</v>
      </c>
      <c r="H1001" s="46">
        <f>H1002</f>
        <v>9585000</v>
      </c>
      <c r="I1001" s="34">
        <f>SUM(I1002:I1008)</f>
        <v>294000</v>
      </c>
      <c r="J1001" s="34">
        <f>SUM(J1002:J1008)</f>
        <v>294000</v>
      </c>
      <c r="K1001" s="15"/>
    </row>
    <row r="1002" spans="1:11" x14ac:dyDescent="0.25">
      <c r="A1002" s="5"/>
      <c r="B1002" s="7">
        <v>3</v>
      </c>
      <c r="C1002" t="s">
        <v>16</v>
      </c>
      <c r="D1002" s="139"/>
      <c r="E1002" s="139"/>
      <c r="F1002" s="139"/>
      <c r="G1002" s="139"/>
      <c r="H1002" s="138">
        <v>9585000</v>
      </c>
      <c r="I1002" s="38"/>
      <c r="J1002" s="61">
        <f t="shared" si="32"/>
        <v>0</v>
      </c>
      <c r="K1002" s="1"/>
    </row>
    <row r="1003" spans="1:11" x14ac:dyDescent="0.25">
      <c r="A1003" s="5"/>
      <c r="B1003" s="7">
        <v>4</v>
      </c>
      <c r="C1003" s="30" t="s">
        <v>17</v>
      </c>
      <c r="D1003" s="139"/>
      <c r="E1003" s="139"/>
      <c r="F1003" s="139"/>
      <c r="G1003" s="139"/>
      <c r="H1003" s="138"/>
      <c r="I1003" s="39">
        <v>294000</v>
      </c>
      <c r="J1003" s="39">
        <f t="shared" si="32"/>
        <v>294000</v>
      </c>
      <c r="K1003" s="1" t="s">
        <v>128</v>
      </c>
    </row>
    <row r="1004" spans="1:11" x14ac:dyDescent="0.25">
      <c r="A1004" s="5"/>
      <c r="B1004" s="7">
        <v>6</v>
      </c>
      <c r="C1004" s="60" t="s">
        <v>18</v>
      </c>
      <c r="D1004" s="139"/>
      <c r="E1004" s="139"/>
      <c r="F1004" s="139"/>
      <c r="G1004" s="139"/>
      <c r="H1004" s="138"/>
      <c r="I1004" s="61">
        <v>0</v>
      </c>
      <c r="J1004" s="61">
        <f t="shared" si="32"/>
        <v>0</v>
      </c>
    </row>
    <row r="1005" spans="1:11" x14ac:dyDescent="0.25">
      <c r="A1005" s="5"/>
      <c r="B1005" s="7">
        <v>6</v>
      </c>
      <c r="C1005" s="60" t="s">
        <v>162</v>
      </c>
      <c r="D1005" s="139"/>
      <c r="E1005" s="139"/>
      <c r="F1005" s="139"/>
      <c r="G1005" s="139"/>
      <c r="H1005" s="137">
        <v>8655000</v>
      </c>
      <c r="I1005" s="61">
        <v>0</v>
      </c>
      <c r="J1005" s="61">
        <f>I1005</f>
        <v>0</v>
      </c>
      <c r="K1005" s="1"/>
    </row>
    <row r="1006" spans="1:11" x14ac:dyDescent="0.25">
      <c r="A1006" s="5"/>
      <c r="B1006" s="7">
        <v>2</v>
      </c>
      <c r="C1006" s="60" t="s">
        <v>22</v>
      </c>
      <c r="D1006" s="139"/>
      <c r="E1006" s="139"/>
      <c r="F1006" s="139"/>
      <c r="G1006" s="139"/>
      <c r="H1006" s="137"/>
      <c r="I1006" s="61">
        <v>0</v>
      </c>
      <c r="J1006" s="61">
        <f t="shared" si="32"/>
        <v>0</v>
      </c>
      <c r="K1006" s="1"/>
    </row>
    <row r="1007" spans="1:11" x14ac:dyDescent="0.25">
      <c r="A1007" s="5"/>
      <c r="B1007" s="7">
        <v>5</v>
      </c>
      <c r="C1007" t="s">
        <v>20</v>
      </c>
      <c r="D1007" s="7"/>
      <c r="E1007" s="7"/>
      <c r="F1007" s="7"/>
      <c r="G1007" s="7">
        <f>E1007*F1007</f>
        <v>0</v>
      </c>
      <c r="H1007" s="137"/>
      <c r="I1007" s="38">
        <f>G1007</f>
        <v>0</v>
      </c>
      <c r="J1007" s="61">
        <f t="shared" si="32"/>
        <v>0</v>
      </c>
      <c r="K1007" s="1"/>
    </row>
    <row r="1008" spans="1:11" ht="15.75" thickBot="1" x14ac:dyDescent="0.3">
      <c r="A1008" s="5"/>
      <c r="B1008" s="12">
        <v>10</v>
      </c>
      <c r="C1008" t="s">
        <v>21</v>
      </c>
      <c r="D1008" s="7"/>
      <c r="E1008" s="7"/>
      <c r="F1008" s="7"/>
      <c r="G1008" s="7">
        <f>E1008*F1008</f>
        <v>0</v>
      </c>
      <c r="H1008" s="3"/>
      <c r="I1008" s="38">
        <f>G1008</f>
        <v>0</v>
      </c>
      <c r="J1008" s="61">
        <f t="shared" si="32"/>
        <v>0</v>
      </c>
      <c r="K1008" s="1"/>
    </row>
    <row r="1009" spans="1:11" x14ac:dyDescent="0.25">
      <c r="A1009" s="13">
        <v>10</v>
      </c>
      <c r="B1009" s="142" t="s">
        <v>220</v>
      </c>
      <c r="C1009" s="142"/>
      <c r="D1009" s="142"/>
      <c r="E1009" s="142"/>
      <c r="F1009" s="142"/>
      <c r="G1009" s="14" t="s">
        <v>7</v>
      </c>
      <c r="H1009" s="46"/>
      <c r="I1009" s="34">
        <f>SUM(I1010:I1016)</f>
        <v>149000</v>
      </c>
      <c r="J1009" s="34">
        <f>SUM(J1010:J1016)</f>
        <v>149000</v>
      </c>
      <c r="K1009" s="15"/>
    </row>
    <row r="1010" spans="1:11" ht="30" x14ac:dyDescent="0.25">
      <c r="A1010" s="5"/>
      <c r="B1010" s="7">
        <v>3</v>
      </c>
      <c r="C1010" s="30" t="s">
        <v>16</v>
      </c>
      <c r="D1010" s="139"/>
      <c r="E1010" s="139"/>
      <c r="F1010" s="139"/>
      <c r="G1010" s="139"/>
      <c r="H1010" s="138"/>
      <c r="I1010" s="39">
        <v>149000</v>
      </c>
      <c r="J1010" s="39">
        <f>I1010</f>
        <v>149000</v>
      </c>
      <c r="K1010" s="1" t="s">
        <v>148</v>
      </c>
    </row>
    <row r="1011" spans="1:11" x14ac:dyDescent="0.25">
      <c r="A1011" s="5"/>
      <c r="B1011" s="7">
        <v>4</v>
      </c>
      <c r="C1011" t="s">
        <v>17</v>
      </c>
      <c r="D1011" s="139"/>
      <c r="E1011" s="139"/>
      <c r="F1011" s="139"/>
      <c r="G1011" s="139"/>
      <c r="H1011" s="138"/>
      <c r="I1011" s="38"/>
      <c r="J1011" s="38"/>
      <c r="K1011" s="1"/>
    </row>
    <row r="1012" spans="1:11" x14ac:dyDescent="0.25">
      <c r="A1012" s="5"/>
      <c r="B1012" s="7">
        <v>6</v>
      </c>
      <c r="C1012" t="s">
        <v>18</v>
      </c>
      <c r="D1012" s="139"/>
      <c r="E1012" s="139"/>
      <c r="F1012" s="139"/>
      <c r="G1012" s="139"/>
      <c r="H1012" s="138"/>
      <c r="I1012" s="38"/>
      <c r="J1012" s="38"/>
      <c r="K1012" s="1"/>
    </row>
    <row r="1013" spans="1:11" x14ac:dyDescent="0.25">
      <c r="A1013" s="5"/>
      <c r="B1013" s="7">
        <v>6</v>
      </c>
      <c r="C1013" t="s">
        <v>19</v>
      </c>
      <c r="D1013" s="139"/>
      <c r="E1013" s="139"/>
      <c r="F1013" s="139"/>
      <c r="G1013" s="139"/>
      <c r="H1013" s="137"/>
      <c r="I1013" s="38"/>
      <c r="J1013" s="38"/>
      <c r="K1013" s="1"/>
    </row>
    <row r="1014" spans="1:11" x14ac:dyDescent="0.25">
      <c r="A1014" s="5"/>
      <c r="B1014" s="7">
        <v>2</v>
      </c>
      <c r="C1014" t="s">
        <v>22</v>
      </c>
      <c r="D1014" s="139"/>
      <c r="E1014" s="139"/>
      <c r="F1014" s="139"/>
      <c r="G1014" s="139"/>
      <c r="H1014" s="137"/>
      <c r="I1014" s="38"/>
      <c r="J1014" s="38"/>
      <c r="K1014" s="1"/>
    </row>
    <row r="1015" spans="1:11" x14ac:dyDescent="0.25">
      <c r="A1015" s="5"/>
      <c r="B1015" s="7">
        <v>5</v>
      </c>
      <c r="C1015" t="s">
        <v>20</v>
      </c>
      <c r="D1015" s="7"/>
      <c r="E1015" s="7"/>
      <c r="F1015" s="7"/>
      <c r="G1015" s="7">
        <f>E1015*F1015</f>
        <v>0</v>
      </c>
      <c r="H1015" s="137"/>
      <c r="I1015" s="38">
        <f>G1015</f>
        <v>0</v>
      </c>
      <c r="J1015" s="38"/>
      <c r="K1015" s="1"/>
    </row>
    <row r="1016" spans="1:11" ht="15.75" thickBot="1" x14ac:dyDescent="0.3">
      <c r="A1016" s="5"/>
      <c r="B1016" s="12">
        <v>10</v>
      </c>
      <c r="C1016" t="s">
        <v>21</v>
      </c>
      <c r="D1016" s="7"/>
      <c r="E1016" s="7"/>
      <c r="F1016" s="7"/>
      <c r="G1016" s="7">
        <f>E1016*F1016</f>
        <v>0</v>
      </c>
      <c r="H1016" s="3"/>
      <c r="I1016" s="38">
        <f>G1016</f>
        <v>0</v>
      </c>
      <c r="J1016" s="38"/>
      <c r="K1016" s="1"/>
    </row>
    <row r="1017" spans="1:11" ht="35.25" customHeight="1" x14ac:dyDescent="0.25">
      <c r="A1017" s="130">
        <v>11</v>
      </c>
      <c r="B1017" s="141" t="s">
        <v>221</v>
      </c>
      <c r="C1017" s="141"/>
      <c r="D1017" s="141"/>
      <c r="E1017" s="141"/>
      <c r="F1017" s="141"/>
      <c r="G1017" s="14" t="s">
        <v>7</v>
      </c>
      <c r="H1017" s="46"/>
      <c r="I1017" s="34">
        <f>SUM(I1018:I1024)</f>
        <v>330000</v>
      </c>
      <c r="J1017" s="34">
        <f>SUM(J1018:J1024)</f>
        <v>330000</v>
      </c>
      <c r="K1017" s="15"/>
    </row>
    <row r="1018" spans="1:11" ht="30" x14ac:dyDescent="0.25">
      <c r="A1018" s="5"/>
      <c r="B1018" s="7">
        <v>3</v>
      </c>
      <c r="C1018" s="30" t="s">
        <v>16</v>
      </c>
      <c r="D1018" s="139"/>
      <c r="E1018" s="139"/>
      <c r="F1018" s="139"/>
      <c r="G1018" s="139"/>
      <c r="H1018" s="138"/>
      <c r="I1018" s="39">
        <f>228000+102000</f>
        <v>330000</v>
      </c>
      <c r="J1018" s="39">
        <f>I1018</f>
        <v>330000</v>
      </c>
      <c r="K1018" s="1" t="s">
        <v>148</v>
      </c>
    </row>
    <row r="1019" spans="1:11" x14ac:dyDescent="0.25">
      <c r="A1019" s="5"/>
      <c r="B1019" s="7">
        <v>4</v>
      </c>
      <c r="C1019" t="s">
        <v>17</v>
      </c>
      <c r="D1019" s="139"/>
      <c r="E1019" s="139"/>
      <c r="F1019" s="139"/>
      <c r="G1019" s="139"/>
      <c r="H1019" s="138"/>
      <c r="I1019" s="38"/>
      <c r="J1019" s="38"/>
      <c r="K1019" s="1"/>
    </row>
    <row r="1020" spans="1:11" x14ac:dyDescent="0.25">
      <c r="A1020" s="5"/>
      <c r="B1020" s="7">
        <v>6</v>
      </c>
      <c r="C1020" t="s">
        <v>18</v>
      </c>
      <c r="D1020" s="139"/>
      <c r="E1020" s="139"/>
      <c r="F1020" s="139"/>
      <c r="G1020" s="139"/>
      <c r="H1020" s="138"/>
      <c r="I1020" s="38"/>
      <c r="J1020" s="38"/>
      <c r="K1020" s="1"/>
    </row>
    <row r="1021" spans="1:11" x14ac:dyDescent="0.25">
      <c r="A1021" s="5"/>
      <c r="B1021" s="7">
        <v>6</v>
      </c>
      <c r="C1021" t="s">
        <v>19</v>
      </c>
      <c r="D1021" s="139"/>
      <c r="E1021" s="139"/>
      <c r="F1021" s="139"/>
      <c r="G1021" s="139"/>
      <c r="H1021" s="137"/>
      <c r="I1021" s="38"/>
      <c r="J1021" s="38"/>
      <c r="K1021" s="1"/>
    </row>
    <row r="1022" spans="1:11" x14ac:dyDescent="0.25">
      <c r="A1022" s="5"/>
      <c r="B1022" s="7">
        <v>2</v>
      </c>
      <c r="C1022" t="s">
        <v>22</v>
      </c>
      <c r="D1022" s="139"/>
      <c r="E1022" s="139"/>
      <c r="F1022" s="139"/>
      <c r="G1022" s="139"/>
      <c r="H1022" s="137"/>
      <c r="I1022" s="38"/>
      <c r="J1022" s="38"/>
      <c r="K1022" s="1"/>
    </row>
    <row r="1023" spans="1:11" x14ac:dyDescent="0.25">
      <c r="A1023" s="5"/>
      <c r="B1023" s="7">
        <v>5</v>
      </c>
      <c r="C1023" t="s">
        <v>20</v>
      </c>
      <c r="D1023" s="7"/>
      <c r="E1023" s="7"/>
      <c r="F1023" s="7"/>
      <c r="G1023" s="7">
        <f>E1023*F1023</f>
        <v>0</v>
      </c>
      <c r="H1023" s="137"/>
      <c r="I1023" s="38">
        <f>G1023</f>
        <v>0</v>
      </c>
      <c r="J1023" s="38"/>
      <c r="K1023" s="1"/>
    </row>
    <row r="1024" spans="1:11" ht="15.75" thickBot="1" x14ac:dyDescent="0.3">
      <c r="A1024" s="5"/>
      <c r="B1024" s="12">
        <v>10</v>
      </c>
      <c r="C1024" t="s">
        <v>21</v>
      </c>
      <c r="D1024" s="7"/>
      <c r="E1024" s="7"/>
      <c r="F1024" s="7"/>
      <c r="G1024" s="7">
        <f>E1024*F1024</f>
        <v>0</v>
      </c>
      <c r="H1024" s="3"/>
      <c r="I1024" s="38">
        <f>G1024</f>
        <v>0</v>
      </c>
      <c r="J1024" s="38"/>
      <c r="K1024" s="1"/>
    </row>
    <row r="1025" spans="1:11" x14ac:dyDescent="0.25">
      <c r="A1025" s="13">
        <v>12</v>
      </c>
      <c r="B1025" s="141" t="s">
        <v>222</v>
      </c>
      <c r="C1025" s="141"/>
      <c r="D1025" s="141"/>
      <c r="E1025" s="141"/>
      <c r="F1025" s="141"/>
      <c r="G1025" s="14" t="s">
        <v>7</v>
      </c>
      <c r="H1025" s="46"/>
      <c r="I1025" s="34">
        <f>SUM(I1026:I1032)</f>
        <v>1000</v>
      </c>
      <c r="J1025" s="34">
        <f>SUM(J1026:J1032)</f>
        <v>1000</v>
      </c>
      <c r="K1025" s="15"/>
    </row>
    <row r="1026" spans="1:11" ht="30" x14ac:dyDescent="0.25">
      <c r="A1026" s="5"/>
      <c r="B1026" s="7">
        <v>3</v>
      </c>
      <c r="C1026" s="30" t="s">
        <v>16</v>
      </c>
      <c r="D1026" s="139"/>
      <c r="E1026" s="139"/>
      <c r="F1026" s="139"/>
      <c r="G1026" s="139"/>
      <c r="H1026" s="138"/>
      <c r="I1026" s="39">
        <v>1000</v>
      </c>
      <c r="J1026" s="39">
        <f>I1026</f>
        <v>1000</v>
      </c>
      <c r="K1026" s="1" t="s">
        <v>148</v>
      </c>
    </row>
    <row r="1027" spans="1:11" x14ac:dyDescent="0.25">
      <c r="A1027" s="5"/>
      <c r="B1027" s="7">
        <v>4</v>
      </c>
      <c r="C1027" t="s">
        <v>17</v>
      </c>
      <c r="D1027" s="139"/>
      <c r="E1027" s="139"/>
      <c r="F1027" s="139"/>
      <c r="G1027" s="139"/>
      <c r="H1027" s="138"/>
      <c r="I1027" s="38"/>
      <c r="J1027" s="38"/>
      <c r="K1027" s="1"/>
    </row>
    <row r="1028" spans="1:11" x14ac:dyDescent="0.25">
      <c r="A1028" s="5"/>
      <c r="B1028" s="7">
        <v>6</v>
      </c>
      <c r="C1028" t="s">
        <v>18</v>
      </c>
      <c r="D1028" s="139"/>
      <c r="E1028" s="139"/>
      <c r="F1028" s="139"/>
      <c r="G1028" s="139"/>
      <c r="H1028" s="138"/>
      <c r="I1028" s="38"/>
      <c r="J1028" s="38"/>
      <c r="K1028" s="1"/>
    </row>
    <row r="1029" spans="1:11" x14ac:dyDescent="0.25">
      <c r="A1029" s="5"/>
      <c r="B1029" s="7">
        <v>6</v>
      </c>
      <c r="C1029" t="s">
        <v>19</v>
      </c>
      <c r="D1029" s="139"/>
      <c r="E1029" s="139"/>
      <c r="F1029" s="139"/>
      <c r="G1029" s="139"/>
      <c r="H1029" s="137"/>
      <c r="I1029" s="38"/>
      <c r="J1029" s="38"/>
      <c r="K1029" s="1"/>
    </row>
    <row r="1030" spans="1:11" x14ac:dyDescent="0.25">
      <c r="A1030" s="5"/>
      <c r="B1030" s="7">
        <v>2</v>
      </c>
      <c r="C1030" t="s">
        <v>22</v>
      </c>
      <c r="D1030" s="139"/>
      <c r="E1030" s="139"/>
      <c r="F1030" s="139"/>
      <c r="G1030" s="139"/>
      <c r="H1030" s="137"/>
      <c r="I1030" s="38"/>
      <c r="J1030" s="38"/>
      <c r="K1030" s="1"/>
    </row>
    <row r="1031" spans="1:11" x14ac:dyDescent="0.25">
      <c r="A1031" s="5"/>
      <c r="B1031" s="7">
        <v>5</v>
      </c>
      <c r="C1031" t="s">
        <v>20</v>
      </c>
      <c r="D1031" s="7"/>
      <c r="E1031" s="7"/>
      <c r="F1031" s="7"/>
      <c r="G1031" s="7">
        <f>E1031*F1031</f>
        <v>0</v>
      </c>
      <c r="H1031" s="137"/>
      <c r="I1031" s="38">
        <f>G1031</f>
        <v>0</v>
      </c>
      <c r="J1031" s="38"/>
      <c r="K1031" s="1"/>
    </row>
    <row r="1032" spans="1:11" ht="15.75" thickBot="1" x14ac:dyDescent="0.3">
      <c r="A1032" s="5"/>
      <c r="B1032" s="12">
        <v>10</v>
      </c>
      <c r="C1032" t="s">
        <v>21</v>
      </c>
      <c r="D1032" s="7"/>
      <c r="E1032" s="7"/>
      <c r="F1032" s="7"/>
      <c r="G1032" s="7">
        <f>E1032*F1032</f>
        <v>0</v>
      </c>
      <c r="H1032" s="3"/>
      <c r="I1032" s="38">
        <f>G1032</f>
        <v>0</v>
      </c>
      <c r="J1032" s="38"/>
      <c r="K1032" s="1"/>
    </row>
    <row r="1033" spans="1:11" x14ac:dyDescent="0.25">
      <c r="A1033" s="13">
        <v>13</v>
      </c>
      <c r="B1033" s="141" t="s">
        <v>223</v>
      </c>
      <c r="C1033" s="141"/>
      <c r="D1033" s="141"/>
      <c r="E1033" s="141"/>
      <c r="F1033" s="141"/>
      <c r="G1033" s="14" t="s">
        <v>7</v>
      </c>
      <c r="H1033" s="46"/>
      <c r="I1033" s="34">
        <f>SUM(I1034:I1040)</f>
        <v>1000</v>
      </c>
      <c r="J1033" s="34">
        <f>SUM(J1034:J1040)</f>
        <v>1000</v>
      </c>
      <c r="K1033" s="15"/>
    </row>
    <row r="1034" spans="1:11" ht="30" x14ac:dyDescent="0.25">
      <c r="A1034" s="5"/>
      <c r="B1034" s="7">
        <v>3</v>
      </c>
      <c r="C1034" s="30" t="s">
        <v>16</v>
      </c>
      <c r="D1034" s="139"/>
      <c r="E1034" s="139"/>
      <c r="F1034" s="139"/>
      <c r="G1034" s="139"/>
      <c r="H1034" s="138"/>
      <c r="I1034" s="39">
        <v>1000</v>
      </c>
      <c r="J1034" s="39">
        <f>I1034</f>
        <v>1000</v>
      </c>
      <c r="K1034" s="1" t="s">
        <v>148</v>
      </c>
    </row>
    <row r="1035" spans="1:11" x14ac:dyDescent="0.25">
      <c r="A1035" s="5"/>
      <c r="B1035" s="7">
        <v>4</v>
      </c>
      <c r="C1035" t="s">
        <v>17</v>
      </c>
      <c r="D1035" s="139"/>
      <c r="E1035" s="139"/>
      <c r="F1035" s="139"/>
      <c r="G1035" s="139"/>
      <c r="H1035" s="138"/>
      <c r="I1035" s="38"/>
      <c r="J1035" s="38"/>
      <c r="K1035" s="1"/>
    </row>
    <row r="1036" spans="1:11" x14ac:dyDescent="0.25">
      <c r="A1036" s="5"/>
      <c r="B1036" s="7">
        <v>6</v>
      </c>
      <c r="C1036" t="s">
        <v>18</v>
      </c>
      <c r="D1036" s="139"/>
      <c r="E1036" s="139"/>
      <c r="F1036" s="139"/>
      <c r="G1036" s="139"/>
      <c r="H1036" s="138"/>
      <c r="I1036" s="38"/>
      <c r="J1036" s="38"/>
      <c r="K1036" s="1"/>
    </row>
    <row r="1037" spans="1:11" x14ac:dyDescent="0.25">
      <c r="A1037" s="5"/>
      <c r="B1037" s="7">
        <v>6</v>
      </c>
      <c r="C1037" t="s">
        <v>19</v>
      </c>
      <c r="D1037" s="139"/>
      <c r="E1037" s="139"/>
      <c r="F1037" s="139"/>
      <c r="G1037" s="139"/>
      <c r="H1037" s="137"/>
      <c r="I1037" s="38"/>
      <c r="J1037" s="38"/>
      <c r="K1037" s="1"/>
    </row>
    <row r="1038" spans="1:11" x14ac:dyDescent="0.25">
      <c r="A1038" s="5"/>
      <c r="B1038" s="7">
        <v>2</v>
      </c>
      <c r="C1038" t="s">
        <v>22</v>
      </c>
      <c r="D1038" s="139"/>
      <c r="E1038" s="139"/>
      <c r="F1038" s="139"/>
      <c r="G1038" s="139"/>
      <c r="H1038" s="137"/>
      <c r="I1038" s="38"/>
      <c r="J1038" s="38"/>
      <c r="K1038" s="1"/>
    </row>
    <row r="1039" spans="1:11" x14ac:dyDescent="0.25">
      <c r="A1039" s="5"/>
      <c r="B1039" s="7">
        <v>5</v>
      </c>
      <c r="C1039" t="s">
        <v>20</v>
      </c>
      <c r="D1039" s="7"/>
      <c r="E1039" s="7"/>
      <c r="F1039" s="7"/>
      <c r="G1039" s="7">
        <f>E1039*F1039</f>
        <v>0</v>
      </c>
      <c r="H1039" s="137"/>
      <c r="I1039" s="38">
        <f>G1039</f>
        <v>0</v>
      </c>
      <c r="J1039" s="38"/>
      <c r="K1039" s="1"/>
    </row>
    <row r="1040" spans="1:11" ht="15.75" thickBot="1" x14ac:dyDescent="0.3">
      <c r="A1040" s="5"/>
      <c r="B1040" s="12">
        <v>10</v>
      </c>
      <c r="C1040" t="s">
        <v>21</v>
      </c>
      <c r="D1040" s="7"/>
      <c r="E1040" s="7"/>
      <c r="F1040" s="7"/>
      <c r="G1040" s="7">
        <f>E1040*F1040</f>
        <v>0</v>
      </c>
      <c r="H1040" s="3"/>
      <c r="I1040" s="38">
        <f>G1040</f>
        <v>0</v>
      </c>
      <c r="J1040" s="38"/>
      <c r="K1040" s="1"/>
    </row>
    <row r="1041" spans="1:11" x14ac:dyDescent="0.25">
      <c r="A1041" s="13">
        <v>14</v>
      </c>
      <c r="B1041" s="141" t="s">
        <v>224</v>
      </c>
      <c r="C1041" s="141"/>
      <c r="D1041" s="141"/>
      <c r="E1041" s="141"/>
      <c r="F1041" s="141"/>
      <c r="G1041" s="14" t="s">
        <v>7</v>
      </c>
      <c r="H1041" s="46"/>
      <c r="I1041" s="34">
        <f>SUM(I1042:I1048)</f>
        <v>50000</v>
      </c>
      <c r="J1041" s="34">
        <f>SUM(J1042:J1048)</f>
        <v>50000</v>
      </c>
      <c r="K1041" s="15"/>
    </row>
    <row r="1042" spans="1:11" ht="30" x14ac:dyDescent="0.25">
      <c r="A1042" s="5"/>
      <c r="B1042" s="7">
        <v>3</v>
      </c>
      <c r="C1042" s="30" t="s">
        <v>16</v>
      </c>
      <c r="D1042" s="139"/>
      <c r="E1042" s="139"/>
      <c r="F1042" s="139"/>
      <c r="G1042" s="139"/>
      <c r="H1042" s="138"/>
      <c r="I1042" s="39">
        <v>50000</v>
      </c>
      <c r="J1042" s="39">
        <f>I1042</f>
        <v>50000</v>
      </c>
      <c r="K1042" s="1" t="s">
        <v>148</v>
      </c>
    </row>
    <row r="1043" spans="1:11" x14ac:dyDescent="0.25">
      <c r="A1043" s="5"/>
      <c r="B1043" s="7">
        <v>4</v>
      </c>
      <c r="C1043" t="s">
        <v>17</v>
      </c>
      <c r="D1043" s="139"/>
      <c r="E1043" s="139"/>
      <c r="F1043" s="139"/>
      <c r="G1043" s="139"/>
      <c r="H1043" s="138"/>
      <c r="I1043" s="38"/>
      <c r="J1043" s="38"/>
      <c r="K1043" s="1"/>
    </row>
    <row r="1044" spans="1:11" x14ac:dyDescent="0.25">
      <c r="A1044" s="5"/>
      <c r="B1044" s="7">
        <v>6</v>
      </c>
      <c r="C1044" t="s">
        <v>18</v>
      </c>
      <c r="D1044" s="139"/>
      <c r="E1044" s="139"/>
      <c r="F1044" s="139"/>
      <c r="G1044" s="139"/>
      <c r="H1044" s="138"/>
      <c r="I1044" s="38"/>
      <c r="J1044" s="38"/>
      <c r="K1044" s="1"/>
    </row>
    <row r="1045" spans="1:11" x14ac:dyDescent="0.25">
      <c r="A1045" s="5"/>
      <c r="B1045" s="7">
        <v>6</v>
      </c>
      <c r="C1045" t="s">
        <v>19</v>
      </c>
      <c r="D1045" s="139"/>
      <c r="E1045" s="139"/>
      <c r="F1045" s="139"/>
      <c r="G1045" s="139"/>
      <c r="H1045" s="137"/>
      <c r="I1045" s="38"/>
      <c r="J1045" s="38"/>
      <c r="K1045" s="1"/>
    </row>
    <row r="1046" spans="1:11" x14ac:dyDescent="0.25">
      <c r="A1046" s="5"/>
      <c r="B1046" s="7">
        <v>2</v>
      </c>
      <c r="C1046" t="s">
        <v>22</v>
      </c>
      <c r="D1046" s="139"/>
      <c r="E1046" s="139"/>
      <c r="F1046" s="139"/>
      <c r="G1046" s="139"/>
      <c r="H1046" s="137"/>
      <c r="I1046" s="38"/>
      <c r="J1046" s="38"/>
      <c r="K1046" s="1"/>
    </row>
    <row r="1047" spans="1:11" x14ac:dyDescent="0.25">
      <c r="A1047" s="5"/>
      <c r="B1047" s="7">
        <v>5</v>
      </c>
      <c r="C1047" t="s">
        <v>20</v>
      </c>
      <c r="D1047" s="7"/>
      <c r="E1047" s="7"/>
      <c r="F1047" s="7"/>
      <c r="G1047" s="7">
        <f>E1047*F1047</f>
        <v>0</v>
      </c>
      <c r="H1047" s="137"/>
      <c r="I1047" s="38">
        <f>G1047</f>
        <v>0</v>
      </c>
      <c r="J1047" s="38"/>
      <c r="K1047" s="1"/>
    </row>
    <row r="1048" spans="1:11" ht="15.75" thickBot="1" x14ac:dyDescent="0.3">
      <c r="A1048" s="5"/>
      <c r="B1048" s="12">
        <v>10</v>
      </c>
      <c r="C1048" t="s">
        <v>21</v>
      </c>
      <c r="D1048" s="7"/>
      <c r="E1048" s="7"/>
      <c r="F1048" s="7"/>
      <c r="G1048" s="7">
        <f>E1048*F1048</f>
        <v>0</v>
      </c>
      <c r="H1048" s="3"/>
      <c r="I1048" s="38">
        <f>G1048</f>
        <v>0</v>
      </c>
      <c r="J1048" s="38"/>
      <c r="K1048" s="1"/>
    </row>
    <row r="1049" spans="1:11" x14ac:dyDescent="0.25">
      <c r="A1049" s="13">
        <v>15</v>
      </c>
      <c r="B1049" s="141" t="s">
        <v>225</v>
      </c>
      <c r="C1049" s="141"/>
      <c r="D1049" s="141"/>
      <c r="E1049" s="141"/>
      <c r="F1049" s="141"/>
      <c r="G1049" s="14" t="s">
        <v>7</v>
      </c>
      <c r="H1049" s="46"/>
      <c r="I1049" s="34">
        <f>SUM(I1050:I1056)</f>
        <v>50000</v>
      </c>
      <c r="J1049" s="34">
        <f>SUM(J1050:J1056)</f>
        <v>50000</v>
      </c>
      <c r="K1049" s="15"/>
    </row>
    <row r="1050" spans="1:11" ht="30" x14ac:dyDescent="0.25">
      <c r="A1050" s="5"/>
      <c r="B1050" s="7">
        <v>3</v>
      </c>
      <c r="C1050" s="30" t="s">
        <v>16</v>
      </c>
      <c r="D1050" s="139"/>
      <c r="E1050" s="139"/>
      <c r="F1050" s="139"/>
      <c r="G1050" s="139"/>
      <c r="H1050" s="138"/>
      <c r="I1050" s="39">
        <v>50000</v>
      </c>
      <c r="J1050" s="39">
        <f>I1050</f>
        <v>50000</v>
      </c>
      <c r="K1050" s="1" t="s">
        <v>148</v>
      </c>
    </row>
    <row r="1051" spans="1:11" x14ac:dyDescent="0.25">
      <c r="A1051" s="5"/>
      <c r="B1051" s="7">
        <v>4</v>
      </c>
      <c r="C1051" t="s">
        <v>17</v>
      </c>
      <c r="D1051" s="139"/>
      <c r="E1051" s="139"/>
      <c r="F1051" s="139"/>
      <c r="G1051" s="139"/>
      <c r="H1051" s="138"/>
      <c r="I1051" s="38"/>
      <c r="J1051" s="38"/>
      <c r="K1051" s="1"/>
    </row>
    <row r="1052" spans="1:11" x14ac:dyDescent="0.25">
      <c r="A1052" s="5"/>
      <c r="B1052" s="7">
        <v>6</v>
      </c>
      <c r="C1052" t="s">
        <v>18</v>
      </c>
      <c r="D1052" s="139"/>
      <c r="E1052" s="139"/>
      <c r="F1052" s="139"/>
      <c r="G1052" s="139"/>
      <c r="H1052" s="138"/>
      <c r="I1052" s="38"/>
      <c r="J1052" s="38"/>
      <c r="K1052" s="1"/>
    </row>
    <row r="1053" spans="1:11" x14ac:dyDescent="0.25">
      <c r="A1053" s="5"/>
      <c r="B1053" s="7">
        <v>6</v>
      </c>
      <c r="C1053" t="s">
        <v>19</v>
      </c>
      <c r="D1053" s="139"/>
      <c r="E1053" s="139"/>
      <c r="F1053" s="139"/>
      <c r="G1053" s="139"/>
      <c r="H1053" s="137"/>
      <c r="I1053" s="38"/>
      <c r="J1053" s="38"/>
      <c r="K1053" s="1"/>
    </row>
    <row r="1054" spans="1:11" x14ac:dyDescent="0.25">
      <c r="A1054" s="5"/>
      <c r="B1054" s="7">
        <v>2</v>
      </c>
      <c r="C1054" t="s">
        <v>22</v>
      </c>
      <c r="D1054" s="139"/>
      <c r="E1054" s="139"/>
      <c r="F1054" s="139"/>
      <c r="G1054" s="139"/>
      <c r="H1054" s="137"/>
      <c r="I1054" s="38"/>
      <c r="J1054" s="38"/>
      <c r="K1054" s="1"/>
    </row>
    <row r="1055" spans="1:11" x14ac:dyDescent="0.25">
      <c r="A1055" s="5"/>
      <c r="B1055" s="7">
        <v>5</v>
      </c>
      <c r="C1055" t="s">
        <v>20</v>
      </c>
      <c r="D1055" s="7"/>
      <c r="E1055" s="7"/>
      <c r="F1055" s="7"/>
      <c r="G1055" s="7">
        <f>E1055*F1055</f>
        <v>0</v>
      </c>
      <c r="H1055" s="137"/>
      <c r="I1055" s="38">
        <f>G1055</f>
        <v>0</v>
      </c>
      <c r="J1055" s="38"/>
      <c r="K1055" s="1"/>
    </row>
    <row r="1056" spans="1:11" ht="15.75" thickBot="1" x14ac:dyDescent="0.3">
      <c r="A1056" s="5"/>
      <c r="B1056" s="12">
        <v>10</v>
      </c>
      <c r="C1056" t="s">
        <v>21</v>
      </c>
      <c r="D1056" s="7"/>
      <c r="E1056" s="7"/>
      <c r="F1056" s="7"/>
      <c r="G1056" s="7">
        <f>E1056*F1056</f>
        <v>0</v>
      </c>
      <c r="H1056" s="3"/>
      <c r="I1056" s="38">
        <f>G1056</f>
        <v>0</v>
      </c>
      <c r="J1056" s="38"/>
      <c r="K1056" s="1"/>
    </row>
    <row r="1057" spans="1:11" x14ac:dyDescent="0.25">
      <c r="A1057" s="13">
        <v>16</v>
      </c>
      <c r="B1057" s="149" t="s">
        <v>264</v>
      </c>
      <c r="C1057" s="149"/>
      <c r="D1057" s="149"/>
      <c r="E1057" s="149"/>
      <c r="F1057" s="149"/>
      <c r="G1057" s="14" t="s">
        <v>7</v>
      </c>
      <c r="H1057" s="46"/>
      <c r="I1057" s="34">
        <f>SUM(I1058:I1064)</f>
        <v>81000</v>
      </c>
      <c r="J1057" s="34">
        <f>SUM(J1058:J1064)</f>
        <v>81000</v>
      </c>
      <c r="K1057" s="15"/>
    </row>
    <row r="1058" spans="1:11" ht="30" x14ac:dyDescent="0.25">
      <c r="A1058" s="5"/>
      <c r="B1058" s="7">
        <v>3</v>
      </c>
      <c r="C1058" s="30" t="s">
        <v>16</v>
      </c>
      <c r="D1058" s="139"/>
      <c r="E1058" s="139"/>
      <c r="F1058" s="139"/>
      <c r="G1058" s="139"/>
      <c r="H1058" s="138"/>
      <c r="I1058" s="39">
        <v>81000</v>
      </c>
      <c r="J1058" s="39">
        <f>I1058</f>
        <v>81000</v>
      </c>
      <c r="K1058" s="1" t="s">
        <v>148</v>
      </c>
    </row>
    <row r="1059" spans="1:11" x14ac:dyDescent="0.25">
      <c r="A1059" s="5"/>
      <c r="B1059" s="7">
        <v>4</v>
      </c>
      <c r="C1059" t="s">
        <v>17</v>
      </c>
      <c r="D1059" s="139"/>
      <c r="E1059" s="139"/>
      <c r="F1059" s="139"/>
      <c r="G1059" s="139"/>
      <c r="H1059" s="138"/>
      <c r="I1059" s="38"/>
      <c r="J1059" s="38"/>
      <c r="K1059" s="1"/>
    </row>
    <row r="1060" spans="1:11" x14ac:dyDescent="0.25">
      <c r="A1060" s="5"/>
      <c r="B1060" s="7">
        <v>6</v>
      </c>
      <c r="C1060" t="s">
        <v>18</v>
      </c>
      <c r="D1060" s="139"/>
      <c r="E1060" s="139"/>
      <c r="F1060" s="139"/>
      <c r="G1060" s="139"/>
      <c r="H1060" s="138"/>
      <c r="I1060" s="38"/>
      <c r="J1060" s="38"/>
      <c r="K1060" s="1"/>
    </row>
    <row r="1061" spans="1:11" x14ac:dyDescent="0.25">
      <c r="A1061" s="5"/>
      <c r="B1061" s="7">
        <v>6</v>
      </c>
      <c r="C1061" t="s">
        <v>19</v>
      </c>
      <c r="D1061" s="139"/>
      <c r="E1061" s="139"/>
      <c r="F1061" s="139"/>
      <c r="G1061" s="139"/>
      <c r="H1061" s="137"/>
      <c r="I1061" s="38"/>
      <c r="J1061" s="38"/>
      <c r="K1061" s="1"/>
    </row>
    <row r="1062" spans="1:11" x14ac:dyDescent="0.25">
      <c r="A1062" s="5"/>
      <c r="B1062" s="7">
        <v>2</v>
      </c>
      <c r="C1062" t="s">
        <v>22</v>
      </c>
      <c r="D1062" s="139"/>
      <c r="E1062" s="139"/>
      <c r="F1062" s="139"/>
      <c r="G1062" s="139"/>
      <c r="H1062" s="137"/>
      <c r="I1062" s="38"/>
      <c r="J1062" s="38"/>
      <c r="K1062" s="1"/>
    </row>
    <row r="1063" spans="1:11" x14ac:dyDescent="0.25">
      <c r="A1063" s="5"/>
      <c r="B1063" s="7">
        <v>5</v>
      </c>
      <c r="C1063" t="s">
        <v>20</v>
      </c>
      <c r="D1063" s="7"/>
      <c r="E1063" s="7"/>
      <c r="F1063" s="7"/>
      <c r="G1063" s="7">
        <f>E1063*F1063</f>
        <v>0</v>
      </c>
      <c r="H1063" s="137"/>
      <c r="I1063" s="38">
        <f>G1063</f>
        <v>0</v>
      </c>
      <c r="J1063" s="38"/>
      <c r="K1063" s="1"/>
    </row>
    <row r="1064" spans="1:11" ht="15.75" thickBot="1" x14ac:dyDescent="0.3">
      <c r="A1064" s="5"/>
      <c r="B1064" s="12">
        <v>10</v>
      </c>
      <c r="C1064" t="s">
        <v>21</v>
      </c>
      <c r="D1064" s="7"/>
      <c r="E1064" s="7"/>
      <c r="F1064" s="7"/>
      <c r="G1064" s="7">
        <f>E1064*F1064</f>
        <v>0</v>
      </c>
      <c r="H1064" s="3"/>
      <c r="I1064" s="38">
        <f>G1064</f>
        <v>0</v>
      </c>
      <c r="J1064" s="38"/>
      <c r="K1064" s="1"/>
    </row>
    <row r="1065" spans="1:11" ht="34.5" customHeight="1" x14ac:dyDescent="0.25">
      <c r="A1065" s="130">
        <v>17</v>
      </c>
      <c r="B1065" s="149" t="s">
        <v>305</v>
      </c>
      <c r="C1065" s="149"/>
      <c r="D1065" s="149"/>
      <c r="E1065" s="149"/>
      <c r="F1065" s="149"/>
      <c r="G1065" s="14" t="s">
        <v>7</v>
      </c>
      <c r="H1065" s="46"/>
      <c r="I1065" s="34">
        <f>SUM(I1066:I1072)</f>
        <v>487000</v>
      </c>
      <c r="J1065" s="34">
        <f>SUM(J1066:J1072)</f>
        <v>487000</v>
      </c>
      <c r="K1065" s="15"/>
    </row>
    <row r="1066" spans="1:11" ht="30" x14ac:dyDescent="0.25">
      <c r="A1066" s="5"/>
      <c r="B1066" s="7">
        <v>3</v>
      </c>
      <c r="C1066" s="30" t="s">
        <v>306</v>
      </c>
      <c r="D1066" s="139"/>
      <c r="E1066" s="139"/>
      <c r="F1066" s="139"/>
      <c r="G1066" s="139"/>
      <c r="H1066" s="138"/>
      <c r="I1066" s="39">
        <v>157000</v>
      </c>
      <c r="J1066" s="39">
        <f>I1066</f>
        <v>157000</v>
      </c>
      <c r="K1066" s="1" t="s">
        <v>148</v>
      </c>
    </row>
    <row r="1067" spans="1:11" x14ac:dyDescent="0.25">
      <c r="A1067" s="5"/>
      <c r="B1067" s="7">
        <v>4</v>
      </c>
      <c r="C1067" s="30" t="s">
        <v>17</v>
      </c>
      <c r="D1067" s="139"/>
      <c r="E1067" s="139"/>
      <c r="F1067" s="139"/>
      <c r="G1067" s="139"/>
      <c r="H1067" s="138"/>
      <c r="I1067" s="39">
        <v>330000</v>
      </c>
      <c r="J1067" s="39">
        <v>330000</v>
      </c>
      <c r="K1067" s="1"/>
    </row>
    <row r="1068" spans="1:11" x14ac:dyDescent="0.25">
      <c r="A1068" s="5"/>
      <c r="B1068" s="7">
        <v>6</v>
      </c>
      <c r="C1068" t="s">
        <v>18</v>
      </c>
      <c r="D1068" s="139"/>
      <c r="E1068" s="139"/>
      <c r="F1068" s="139"/>
      <c r="G1068" s="139"/>
      <c r="H1068" s="138"/>
      <c r="I1068" s="38"/>
      <c r="J1068" s="38"/>
      <c r="K1068" s="1"/>
    </row>
    <row r="1069" spans="1:11" x14ac:dyDescent="0.25">
      <c r="A1069" s="5"/>
      <c r="B1069" s="7">
        <v>6</v>
      </c>
      <c r="C1069" t="s">
        <v>19</v>
      </c>
      <c r="D1069" s="139"/>
      <c r="E1069" s="139"/>
      <c r="F1069" s="139"/>
      <c r="G1069" s="139"/>
      <c r="H1069" s="137"/>
      <c r="I1069" s="38"/>
      <c r="J1069" s="38"/>
      <c r="K1069" s="1"/>
    </row>
    <row r="1070" spans="1:11" x14ac:dyDescent="0.25">
      <c r="A1070" s="5"/>
      <c r="B1070" s="7">
        <v>2</v>
      </c>
      <c r="C1070" t="s">
        <v>22</v>
      </c>
      <c r="D1070" s="139"/>
      <c r="E1070" s="139"/>
      <c r="F1070" s="139"/>
      <c r="G1070" s="139"/>
      <c r="H1070" s="137"/>
      <c r="I1070" s="38"/>
      <c r="J1070" s="38"/>
      <c r="K1070" s="1"/>
    </row>
    <row r="1071" spans="1:11" x14ac:dyDescent="0.25">
      <c r="A1071" s="5"/>
      <c r="B1071" s="7">
        <v>5</v>
      </c>
      <c r="C1071" t="s">
        <v>20</v>
      </c>
      <c r="D1071" s="7"/>
      <c r="E1071" s="7"/>
      <c r="F1071" s="7"/>
      <c r="G1071" s="7">
        <f>E1071*F1071</f>
        <v>0</v>
      </c>
      <c r="H1071" s="137"/>
      <c r="I1071" s="38">
        <f>G1071</f>
        <v>0</v>
      </c>
      <c r="J1071" s="38"/>
      <c r="K1071" s="1"/>
    </row>
    <row r="1072" spans="1:11" ht="15.75" thickBot="1" x14ac:dyDescent="0.3">
      <c r="A1072" s="5"/>
      <c r="B1072" s="12">
        <v>10</v>
      </c>
      <c r="C1072" t="s">
        <v>21</v>
      </c>
      <c r="D1072" s="7"/>
      <c r="E1072" s="7"/>
      <c r="F1072" s="7"/>
      <c r="G1072" s="7">
        <f>E1072*F1072</f>
        <v>0</v>
      </c>
      <c r="H1072" s="3"/>
      <c r="I1072" s="38">
        <f>G1072</f>
        <v>0</v>
      </c>
      <c r="J1072" s="38"/>
      <c r="K1072" s="1"/>
    </row>
    <row r="1073" spans="1:11" ht="36" customHeight="1" x14ac:dyDescent="0.25">
      <c r="A1073" s="13">
        <v>19</v>
      </c>
      <c r="B1073" s="141" t="s">
        <v>266</v>
      </c>
      <c r="C1073" s="141"/>
      <c r="D1073" s="141"/>
      <c r="E1073" s="141"/>
      <c r="F1073" s="141"/>
      <c r="G1073" s="14" t="s">
        <v>7</v>
      </c>
      <c r="H1073" s="46">
        <f>H1074</f>
        <v>3171360</v>
      </c>
      <c r="I1073" s="34">
        <f>SUM(I1074:I1080)</f>
        <v>2469080</v>
      </c>
      <c r="J1073" s="34">
        <f>SUM(J1074:J1080)</f>
        <v>2469080</v>
      </c>
      <c r="K1073" s="15"/>
    </row>
    <row r="1074" spans="1:11" x14ac:dyDescent="0.25">
      <c r="A1074" s="5"/>
      <c r="B1074" s="7">
        <v>3</v>
      </c>
      <c r="C1074" t="s">
        <v>16</v>
      </c>
      <c r="D1074" s="139"/>
      <c r="E1074" s="139"/>
      <c r="F1074" s="139"/>
      <c r="G1074" s="139"/>
      <c r="H1074" s="138">
        <v>3171360</v>
      </c>
      <c r="I1074" s="38"/>
      <c r="J1074" s="61">
        <f t="shared" ref="J1074:J1076" si="33">I1074</f>
        <v>0</v>
      </c>
      <c r="K1074" s="1"/>
    </row>
    <row r="1075" spans="1:11" x14ac:dyDescent="0.25">
      <c r="A1075" s="5"/>
      <c r="B1075" s="7">
        <v>4</v>
      </c>
      <c r="C1075" s="30" t="s">
        <v>17</v>
      </c>
      <c r="D1075" s="139"/>
      <c r="E1075" s="139"/>
      <c r="F1075" s="139"/>
      <c r="G1075" s="139"/>
      <c r="H1075" s="138"/>
      <c r="I1075" s="39">
        <v>156370</v>
      </c>
      <c r="J1075" s="39">
        <f t="shared" si="33"/>
        <v>156370</v>
      </c>
      <c r="K1075" s="1" t="s">
        <v>128</v>
      </c>
    </row>
    <row r="1076" spans="1:11" x14ac:dyDescent="0.25">
      <c r="A1076" s="5"/>
      <c r="B1076" s="7">
        <v>6</v>
      </c>
      <c r="C1076" s="30" t="s">
        <v>18</v>
      </c>
      <c r="D1076" s="139"/>
      <c r="E1076" s="139"/>
      <c r="F1076" s="139"/>
      <c r="G1076" s="139"/>
      <c r="H1076" s="138"/>
      <c r="I1076" s="39">
        <v>17850</v>
      </c>
      <c r="J1076" s="39">
        <f t="shared" si="33"/>
        <v>17850</v>
      </c>
      <c r="K1076" s="1" t="s">
        <v>128</v>
      </c>
    </row>
    <row r="1077" spans="1:11" x14ac:dyDescent="0.25">
      <c r="A1077" s="5"/>
      <c r="B1077" s="7">
        <v>6</v>
      </c>
      <c r="C1077" s="60" t="s">
        <v>162</v>
      </c>
      <c r="D1077" s="139"/>
      <c r="E1077" s="139"/>
      <c r="F1077" s="139"/>
      <c r="G1077" s="139"/>
      <c r="H1077" s="137">
        <v>2294900</v>
      </c>
      <c r="I1077" s="61"/>
      <c r="J1077" s="61"/>
    </row>
    <row r="1078" spans="1:11" x14ac:dyDescent="0.25">
      <c r="A1078" s="5"/>
      <c r="B1078" s="7">
        <v>2</v>
      </c>
      <c r="C1078" s="30" t="s">
        <v>22</v>
      </c>
      <c r="D1078" s="139"/>
      <c r="E1078" s="139"/>
      <c r="F1078" s="139"/>
      <c r="G1078" s="139"/>
      <c r="H1078" s="137"/>
      <c r="I1078" s="39">
        <v>2294860</v>
      </c>
      <c r="J1078" s="39">
        <f t="shared" ref="J1078:J1080" si="34">I1078</f>
        <v>2294860</v>
      </c>
      <c r="K1078" s="1" t="s">
        <v>128</v>
      </c>
    </row>
    <row r="1079" spans="1:11" x14ac:dyDescent="0.25">
      <c r="A1079" s="5"/>
      <c r="B1079" s="7">
        <v>5</v>
      </c>
      <c r="C1079" t="s">
        <v>20</v>
      </c>
      <c r="D1079" s="7"/>
      <c r="E1079" s="7"/>
      <c r="F1079" s="7"/>
      <c r="G1079" s="7">
        <f>E1079*F1079</f>
        <v>0</v>
      </c>
      <c r="H1079" s="137"/>
      <c r="I1079" s="38">
        <f>G1079</f>
        <v>0</v>
      </c>
      <c r="J1079" s="61">
        <f t="shared" si="34"/>
        <v>0</v>
      </c>
      <c r="K1079" s="1"/>
    </row>
    <row r="1080" spans="1:11" ht="15.75" thickBot="1" x14ac:dyDescent="0.3">
      <c r="A1080" s="5"/>
      <c r="B1080" s="12">
        <v>10</v>
      </c>
      <c r="C1080" t="s">
        <v>21</v>
      </c>
      <c r="D1080" s="7"/>
      <c r="E1080" s="7"/>
      <c r="F1080" s="7"/>
      <c r="G1080" s="7">
        <f>E1080*F1080</f>
        <v>0</v>
      </c>
      <c r="H1080" s="3"/>
      <c r="I1080" s="38">
        <f>G1080</f>
        <v>0</v>
      </c>
      <c r="J1080" s="61">
        <f t="shared" si="34"/>
        <v>0</v>
      </c>
      <c r="K1080" s="1"/>
    </row>
    <row r="1081" spans="1:11" ht="12" customHeight="1" x14ac:dyDescent="0.25">
      <c r="A1081" s="92">
        <v>20</v>
      </c>
      <c r="B1081" s="148" t="s">
        <v>277</v>
      </c>
      <c r="C1081" s="148"/>
      <c r="D1081" s="148"/>
      <c r="E1081" s="148"/>
      <c r="F1081" s="148"/>
      <c r="G1081" s="93" t="s">
        <v>7</v>
      </c>
      <c r="H1081" s="94"/>
      <c r="I1081" s="95">
        <f>SUM(I1082:I1088)</f>
        <v>1000</v>
      </c>
      <c r="J1081" s="95">
        <f>SUM(J1082:J1088)</f>
        <v>1000</v>
      </c>
      <c r="K1081" s="96"/>
    </row>
    <row r="1082" spans="1:11" ht="12" customHeight="1" x14ac:dyDescent="0.25">
      <c r="A1082" s="91"/>
      <c r="B1082" s="97">
        <v>3</v>
      </c>
      <c r="C1082" s="98" t="s">
        <v>16</v>
      </c>
      <c r="D1082" s="143"/>
      <c r="E1082" s="143"/>
      <c r="F1082" s="143"/>
      <c r="G1082" s="143"/>
      <c r="H1082" s="145"/>
      <c r="I1082" s="99">
        <v>1000</v>
      </c>
      <c r="J1082" s="99">
        <f>I1082</f>
        <v>1000</v>
      </c>
      <c r="K1082" s="100" t="s">
        <v>290</v>
      </c>
    </row>
    <row r="1083" spans="1:11" ht="12" customHeight="1" x14ac:dyDescent="0.25">
      <c r="A1083" s="91"/>
      <c r="B1083" s="97">
        <v>4</v>
      </c>
      <c r="C1083" s="101" t="s">
        <v>17</v>
      </c>
      <c r="D1083" s="143"/>
      <c r="E1083" s="143"/>
      <c r="F1083" s="143"/>
      <c r="G1083" s="143"/>
      <c r="H1083" s="145"/>
      <c r="I1083" s="102"/>
      <c r="J1083" s="102"/>
      <c r="K1083" s="103"/>
    </row>
    <row r="1084" spans="1:11" ht="12" customHeight="1" x14ac:dyDescent="0.25">
      <c r="A1084" s="91"/>
      <c r="B1084" s="97">
        <v>6</v>
      </c>
      <c r="C1084" s="101" t="s">
        <v>18</v>
      </c>
      <c r="D1084" s="143"/>
      <c r="E1084" s="143"/>
      <c r="F1084" s="143"/>
      <c r="G1084" s="143"/>
      <c r="H1084" s="145"/>
      <c r="I1084" s="102"/>
      <c r="J1084" s="102"/>
      <c r="K1084" s="103"/>
    </row>
    <row r="1085" spans="1:11" ht="12" customHeight="1" x14ac:dyDescent="0.25">
      <c r="A1085" s="91"/>
      <c r="B1085" s="97">
        <v>6</v>
      </c>
      <c r="C1085" s="101" t="s">
        <v>19</v>
      </c>
      <c r="D1085" s="143"/>
      <c r="E1085" s="143"/>
      <c r="F1085" s="143"/>
      <c r="G1085" s="143"/>
      <c r="H1085" s="146"/>
      <c r="I1085" s="102"/>
      <c r="J1085" s="102"/>
      <c r="K1085" s="103"/>
    </row>
    <row r="1086" spans="1:11" ht="12" customHeight="1" x14ac:dyDescent="0.25">
      <c r="A1086" s="91"/>
      <c r="B1086" s="97">
        <v>2</v>
      </c>
      <c r="C1086" s="101" t="s">
        <v>22</v>
      </c>
      <c r="D1086" s="143"/>
      <c r="E1086" s="143"/>
      <c r="F1086" s="143"/>
      <c r="G1086" s="143"/>
      <c r="H1086" s="146"/>
      <c r="I1086" s="102"/>
      <c r="J1086" s="102"/>
      <c r="K1086" s="103"/>
    </row>
    <row r="1087" spans="1:11" ht="12" customHeight="1" x14ac:dyDescent="0.25">
      <c r="A1087" s="91"/>
      <c r="B1087" s="97">
        <v>5</v>
      </c>
      <c r="C1087" s="101" t="s">
        <v>20</v>
      </c>
      <c r="D1087" s="97"/>
      <c r="E1087" s="97"/>
      <c r="F1087" s="97"/>
      <c r="G1087" s="97">
        <f>E1087*F1087</f>
        <v>0</v>
      </c>
      <c r="H1087" s="146"/>
      <c r="I1087" s="102">
        <f>G1087</f>
        <v>0</v>
      </c>
      <c r="J1087" s="102"/>
      <c r="K1087" s="103"/>
    </row>
    <row r="1088" spans="1:11" ht="12" customHeight="1" thickBot="1" x14ac:dyDescent="0.3">
      <c r="A1088" s="91"/>
      <c r="B1088" s="104">
        <v>10</v>
      </c>
      <c r="C1088" s="101" t="s">
        <v>21</v>
      </c>
      <c r="D1088" s="97"/>
      <c r="E1088" s="97"/>
      <c r="F1088" s="97"/>
      <c r="G1088" s="97">
        <f>E1088*F1088</f>
        <v>0</v>
      </c>
      <c r="H1088" s="101"/>
      <c r="I1088" s="102">
        <f>G1088</f>
        <v>0</v>
      </c>
      <c r="J1088" s="102"/>
      <c r="K1088" s="103"/>
    </row>
    <row r="1089" spans="1:11" ht="12" customHeight="1" x14ac:dyDescent="0.25">
      <c r="A1089" s="13">
        <v>21</v>
      </c>
      <c r="B1089" s="141" t="s">
        <v>278</v>
      </c>
      <c r="C1089" s="141"/>
      <c r="D1089" s="141"/>
      <c r="E1089" s="141"/>
      <c r="F1089" s="141"/>
      <c r="G1089" s="14" t="s">
        <v>7</v>
      </c>
      <c r="H1089" s="46"/>
      <c r="I1089" s="34">
        <f>SUM(I1090:I1096)</f>
        <v>1000</v>
      </c>
      <c r="J1089" s="34">
        <f>SUM(J1090:J1096)</f>
        <v>1000</v>
      </c>
      <c r="K1089" s="15"/>
    </row>
    <row r="1090" spans="1:11" ht="18.75" customHeight="1" x14ac:dyDescent="0.25">
      <c r="A1090" s="5"/>
      <c r="B1090" s="7">
        <v>3</v>
      </c>
      <c r="C1090" s="60" t="s">
        <v>16</v>
      </c>
      <c r="D1090" s="139"/>
      <c r="E1090" s="139"/>
      <c r="F1090" s="139"/>
      <c r="G1090" s="139"/>
      <c r="H1090" s="138"/>
      <c r="I1090" s="61"/>
      <c r="J1090" s="61"/>
    </row>
    <row r="1091" spans="1:11" ht="30" customHeight="1" x14ac:dyDescent="0.25">
      <c r="A1091" s="5"/>
      <c r="B1091" s="7">
        <v>4</v>
      </c>
      <c r="C1091" s="30" t="s">
        <v>17</v>
      </c>
      <c r="D1091" s="139"/>
      <c r="E1091" s="139"/>
      <c r="F1091" s="139"/>
      <c r="G1091" s="139"/>
      <c r="H1091" s="138"/>
      <c r="I1091" s="39">
        <v>1000</v>
      </c>
      <c r="J1091" s="39">
        <f>I1091</f>
        <v>1000</v>
      </c>
      <c r="K1091" s="32" t="s">
        <v>148</v>
      </c>
    </row>
    <row r="1092" spans="1:11" ht="12" customHeight="1" x14ac:dyDescent="0.25">
      <c r="A1092" s="5"/>
      <c r="B1092" s="7">
        <v>6</v>
      </c>
      <c r="C1092" t="s">
        <v>18</v>
      </c>
      <c r="D1092" s="139"/>
      <c r="E1092" s="139"/>
      <c r="F1092" s="139"/>
      <c r="G1092" s="139"/>
      <c r="H1092" s="138"/>
      <c r="I1092" s="38"/>
      <c r="J1092" s="38"/>
      <c r="K1092" s="1"/>
    </row>
    <row r="1093" spans="1:11" x14ac:dyDescent="0.25">
      <c r="A1093" s="5"/>
      <c r="B1093" s="7">
        <v>6</v>
      </c>
      <c r="C1093" t="s">
        <v>19</v>
      </c>
      <c r="D1093" s="139"/>
      <c r="E1093" s="139"/>
      <c r="F1093" s="139"/>
      <c r="G1093" s="139"/>
      <c r="H1093" s="137"/>
      <c r="I1093" s="38"/>
      <c r="J1093" s="38"/>
      <c r="K1093" s="1"/>
    </row>
    <row r="1094" spans="1:11" x14ac:dyDescent="0.25">
      <c r="A1094" s="5"/>
      <c r="B1094" s="7">
        <v>2</v>
      </c>
      <c r="C1094" t="s">
        <v>22</v>
      </c>
      <c r="D1094" s="139"/>
      <c r="E1094" s="139"/>
      <c r="F1094" s="139"/>
      <c r="G1094" s="139"/>
      <c r="H1094" s="137"/>
      <c r="I1094" s="38"/>
      <c r="J1094" s="38"/>
      <c r="K1094" s="1"/>
    </row>
    <row r="1095" spans="1:11" x14ac:dyDescent="0.25">
      <c r="A1095" s="5"/>
      <c r="B1095" s="7">
        <v>5</v>
      </c>
      <c r="C1095" t="s">
        <v>20</v>
      </c>
      <c r="D1095" s="7"/>
      <c r="E1095" s="7"/>
      <c r="F1095" s="7"/>
      <c r="G1095" s="7">
        <f>E1095*F1095</f>
        <v>0</v>
      </c>
      <c r="H1095" s="137"/>
      <c r="I1095" s="38">
        <f>G1095</f>
        <v>0</v>
      </c>
      <c r="J1095" s="38"/>
      <c r="K1095" s="1"/>
    </row>
    <row r="1096" spans="1:11" ht="15.75" thickBot="1" x14ac:dyDescent="0.3">
      <c r="A1096" s="5"/>
      <c r="B1096" s="12">
        <v>10</v>
      </c>
      <c r="C1096" t="s">
        <v>21</v>
      </c>
      <c r="D1096" s="7"/>
      <c r="E1096" s="7"/>
      <c r="F1096" s="7"/>
      <c r="G1096" s="7">
        <f>E1096*F1096</f>
        <v>0</v>
      </c>
      <c r="H1096" s="3"/>
      <c r="I1096" s="38">
        <f>G1096</f>
        <v>0</v>
      </c>
      <c r="J1096" s="38"/>
      <c r="K1096" s="1"/>
    </row>
    <row r="1097" spans="1:11" ht="30.75" customHeight="1" x14ac:dyDescent="0.25">
      <c r="A1097" s="130">
        <v>22</v>
      </c>
      <c r="B1097" s="141" t="s">
        <v>303</v>
      </c>
      <c r="C1097" s="141"/>
      <c r="D1097" s="141"/>
      <c r="E1097" s="141"/>
      <c r="F1097" s="141"/>
      <c r="G1097" s="14" t="s">
        <v>7</v>
      </c>
      <c r="H1097" s="46"/>
      <c r="I1097" s="34">
        <f>SUM(I1098:I1104)</f>
        <v>330000</v>
      </c>
      <c r="J1097" s="34">
        <f>SUM(J1098:J1104)</f>
        <v>330000</v>
      </c>
      <c r="K1097" s="15"/>
    </row>
    <row r="1098" spans="1:11" ht="30" x14ac:dyDescent="0.25">
      <c r="A1098" s="5"/>
      <c r="B1098" s="7">
        <v>3</v>
      </c>
      <c r="C1098" s="30" t="s">
        <v>16</v>
      </c>
      <c r="D1098" s="139"/>
      <c r="E1098" s="139"/>
      <c r="F1098" s="139"/>
      <c r="G1098" s="139"/>
      <c r="H1098" s="138"/>
      <c r="I1098" s="134">
        <v>330000</v>
      </c>
      <c r="J1098" s="134">
        <f>I1098</f>
        <v>330000</v>
      </c>
      <c r="K1098" s="32" t="s">
        <v>148</v>
      </c>
    </row>
    <row r="1099" spans="1:11" x14ac:dyDescent="0.25">
      <c r="A1099" s="5"/>
      <c r="B1099" s="7">
        <v>4</v>
      </c>
      <c r="C1099" s="60" t="s">
        <v>17</v>
      </c>
      <c r="D1099" s="139"/>
      <c r="E1099" s="139"/>
      <c r="F1099" s="139"/>
      <c r="G1099" s="139"/>
      <c r="H1099" s="138"/>
      <c r="I1099" s="60"/>
      <c r="J1099" s="60"/>
      <c r="K1099" s="69"/>
    </row>
    <row r="1100" spans="1:11" x14ac:dyDescent="0.25">
      <c r="A1100" s="5"/>
      <c r="B1100" s="7">
        <v>6</v>
      </c>
      <c r="C1100" t="s">
        <v>18</v>
      </c>
      <c r="D1100" s="139"/>
      <c r="E1100" s="139"/>
      <c r="F1100" s="139"/>
      <c r="G1100" s="139"/>
      <c r="H1100" s="138"/>
      <c r="I1100" s="61"/>
      <c r="J1100" s="61"/>
      <c r="K1100" s="69"/>
    </row>
    <row r="1101" spans="1:11" x14ac:dyDescent="0.25">
      <c r="A1101" s="5"/>
      <c r="B1101" s="7">
        <v>6</v>
      </c>
      <c r="C1101" t="s">
        <v>19</v>
      </c>
      <c r="D1101" s="139"/>
      <c r="E1101" s="139"/>
      <c r="F1101" s="139"/>
      <c r="G1101" s="139"/>
      <c r="H1101" s="137"/>
      <c r="I1101" s="38"/>
      <c r="J1101" s="38"/>
      <c r="K1101" s="1"/>
    </row>
    <row r="1102" spans="1:11" x14ac:dyDescent="0.25">
      <c r="A1102" s="5"/>
      <c r="B1102" s="7">
        <v>2</v>
      </c>
      <c r="C1102" t="s">
        <v>22</v>
      </c>
      <c r="D1102" s="139"/>
      <c r="E1102" s="139"/>
      <c r="F1102" s="139"/>
      <c r="G1102" s="139"/>
      <c r="H1102" s="137"/>
      <c r="I1102" s="38"/>
      <c r="J1102" s="38"/>
      <c r="K1102" s="1"/>
    </row>
    <row r="1103" spans="1:11" x14ac:dyDescent="0.25">
      <c r="A1103" s="5"/>
      <c r="B1103" s="7">
        <v>5</v>
      </c>
      <c r="C1103" t="s">
        <v>20</v>
      </c>
      <c r="D1103" s="7"/>
      <c r="E1103" s="7"/>
      <c r="F1103" s="7"/>
      <c r="G1103" s="7">
        <f>E1103*F1103</f>
        <v>0</v>
      </c>
      <c r="H1103" s="137"/>
      <c r="I1103" s="38">
        <f>G1103</f>
        <v>0</v>
      </c>
      <c r="J1103" s="38"/>
      <c r="K1103" s="1"/>
    </row>
    <row r="1104" spans="1:11" ht="15.75" thickBot="1" x14ac:dyDescent="0.3">
      <c r="A1104" s="5"/>
      <c r="B1104" s="12">
        <v>10</v>
      </c>
      <c r="C1104" t="s">
        <v>21</v>
      </c>
      <c r="D1104" s="7"/>
      <c r="E1104" s="7"/>
      <c r="F1104" s="7"/>
      <c r="G1104" s="7">
        <f>E1104*F1104</f>
        <v>0</v>
      </c>
      <c r="H1104" s="3"/>
      <c r="I1104" s="38">
        <f>G1104</f>
        <v>0</v>
      </c>
      <c r="J1104" s="38"/>
      <c r="K1104" s="1"/>
    </row>
    <row r="1105" spans="1:11" x14ac:dyDescent="0.25">
      <c r="A1105" s="130">
        <v>23</v>
      </c>
      <c r="B1105" s="141" t="s">
        <v>304</v>
      </c>
      <c r="C1105" s="141"/>
      <c r="D1105" s="141"/>
      <c r="E1105" s="141"/>
      <c r="F1105" s="141"/>
      <c r="G1105" s="14" t="s">
        <v>7</v>
      </c>
      <c r="H1105" s="46"/>
      <c r="I1105" s="34">
        <f>SUM(I1106:I1112)</f>
        <v>330000</v>
      </c>
      <c r="J1105" s="34">
        <f>SUM(J1106:J1112)</f>
        <v>330000</v>
      </c>
      <c r="K1105" s="15"/>
    </row>
    <row r="1106" spans="1:11" ht="30" x14ac:dyDescent="0.25">
      <c r="A1106" s="5"/>
      <c r="B1106" s="7">
        <v>3</v>
      </c>
      <c r="C1106" s="30" t="s">
        <v>16</v>
      </c>
      <c r="D1106" s="139"/>
      <c r="E1106" s="139"/>
      <c r="F1106" s="139"/>
      <c r="G1106" s="139"/>
      <c r="H1106" s="138"/>
      <c r="I1106" s="134">
        <v>330000</v>
      </c>
      <c r="J1106" s="134">
        <f>I1106</f>
        <v>330000</v>
      </c>
      <c r="K1106" s="32" t="s">
        <v>148</v>
      </c>
    </row>
    <row r="1107" spans="1:11" x14ac:dyDescent="0.25">
      <c r="A1107" s="5"/>
      <c r="B1107" s="7">
        <v>4</v>
      </c>
      <c r="C1107" s="60" t="s">
        <v>17</v>
      </c>
      <c r="D1107" s="139"/>
      <c r="E1107" s="139"/>
      <c r="F1107" s="139"/>
      <c r="G1107" s="139"/>
      <c r="H1107" s="138"/>
    </row>
    <row r="1108" spans="1:11" x14ac:dyDescent="0.25">
      <c r="A1108" s="5"/>
      <c r="B1108" s="7">
        <v>6</v>
      </c>
      <c r="C1108" t="s">
        <v>18</v>
      </c>
      <c r="D1108" s="139"/>
      <c r="E1108" s="139"/>
      <c r="F1108" s="139"/>
      <c r="G1108" s="139"/>
      <c r="H1108" s="138"/>
      <c r="I1108" s="38"/>
      <c r="J1108" s="38"/>
      <c r="K1108" s="1"/>
    </row>
    <row r="1109" spans="1:11" x14ac:dyDescent="0.25">
      <c r="A1109" s="5"/>
      <c r="B1109" s="7">
        <v>6</v>
      </c>
      <c r="C1109" t="s">
        <v>19</v>
      </c>
      <c r="D1109" s="139"/>
      <c r="E1109" s="139"/>
      <c r="F1109" s="139"/>
      <c r="G1109" s="139"/>
      <c r="H1109" s="137"/>
      <c r="I1109" s="38"/>
      <c r="J1109" s="38"/>
      <c r="K1109" s="1"/>
    </row>
    <row r="1110" spans="1:11" x14ac:dyDescent="0.25">
      <c r="A1110" s="5"/>
      <c r="B1110" s="7">
        <v>2</v>
      </c>
      <c r="C1110" t="s">
        <v>22</v>
      </c>
      <c r="D1110" s="139"/>
      <c r="E1110" s="139"/>
      <c r="F1110" s="139"/>
      <c r="G1110" s="139"/>
      <c r="H1110" s="137"/>
      <c r="I1110" s="38"/>
      <c r="J1110" s="38"/>
      <c r="K1110" s="1"/>
    </row>
    <row r="1111" spans="1:11" x14ac:dyDescent="0.25">
      <c r="A1111" s="5"/>
      <c r="B1111" s="7">
        <v>5</v>
      </c>
      <c r="C1111" t="s">
        <v>20</v>
      </c>
      <c r="D1111" s="7"/>
      <c r="E1111" s="7"/>
      <c r="F1111" s="7"/>
      <c r="G1111" s="7">
        <f>E1111*F1111</f>
        <v>0</v>
      </c>
      <c r="H1111" s="137"/>
      <c r="I1111" s="38">
        <f>G1111</f>
        <v>0</v>
      </c>
      <c r="J1111" s="38"/>
      <c r="K1111" s="1"/>
    </row>
    <row r="1112" spans="1:11" ht="15.75" thickBot="1" x14ac:dyDescent="0.3">
      <c r="A1112" s="5"/>
      <c r="B1112" s="12">
        <v>10</v>
      </c>
      <c r="C1112" t="s">
        <v>21</v>
      </c>
      <c r="D1112" s="7"/>
      <c r="E1112" s="7"/>
      <c r="F1112" s="7"/>
      <c r="G1112" s="7">
        <f>E1112*F1112</f>
        <v>0</v>
      </c>
      <c r="H1112" s="3"/>
      <c r="I1112" s="38">
        <f>G1112</f>
        <v>0</v>
      </c>
      <c r="J1112" s="38"/>
      <c r="K1112" s="1"/>
    </row>
    <row r="1113" spans="1:11" x14ac:dyDescent="0.25">
      <c r="A1113" s="13">
        <v>21</v>
      </c>
      <c r="B1113" s="141" t="s">
        <v>316</v>
      </c>
      <c r="C1113" s="141"/>
      <c r="D1113" s="141"/>
      <c r="E1113" s="141"/>
      <c r="F1113" s="141"/>
      <c r="G1113" s="14" t="s">
        <v>7</v>
      </c>
      <c r="H1113" s="46"/>
      <c r="I1113" s="34">
        <f>SUM(I1114:I1120)</f>
        <v>330000</v>
      </c>
      <c r="J1113" s="34">
        <f>SUM(J1114:J1120)</f>
        <v>330000</v>
      </c>
      <c r="K1113" s="15"/>
    </row>
    <row r="1114" spans="1:11" x14ac:dyDescent="0.25">
      <c r="A1114" s="5"/>
      <c r="B1114" s="7">
        <v>3</v>
      </c>
      <c r="C1114" s="60" t="s">
        <v>16</v>
      </c>
      <c r="D1114" s="139"/>
      <c r="E1114" s="139"/>
      <c r="F1114" s="139"/>
      <c r="G1114" s="139"/>
      <c r="H1114" s="138"/>
      <c r="I1114" s="61"/>
      <c r="J1114" s="61"/>
    </row>
    <row r="1115" spans="1:11" ht="30" x14ac:dyDescent="0.25">
      <c r="A1115" s="5"/>
      <c r="B1115" s="7">
        <v>4</v>
      </c>
      <c r="C1115" s="30" t="s">
        <v>17</v>
      </c>
      <c r="D1115" s="139"/>
      <c r="E1115" s="139"/>
      <c r="F1115" s="139"/>
      <c r="G1115" s="139"/>
      <c r="H1115" s="138"/>
      <c r="I1115" s="39">
        <v>330000</v>
      </c>
      <c r="J1115" s="39">
        <f>I1115</f>
        <v>330000</v>
      </c>
      <c r="K1115" s="32" t="s">
        <v>148</v>
      </c>
    </row>
    <row r="1116" spans="1:11" x14ac:dyDescent="0.25">
      <c r="A1116" s="5"/>
      <c r="B1116" s="7">
        <v>6</v>
      </c>
      <c r="C1116" t="s">
        <v>18</v>
      </c>
      <c r="D1116" s="139"/>
      <c r="E1116" s="139"/>
      <c r="F1116" s="139"/>
      <c r="G1116" s="139"/>
      <c r="H1116" s="138"/>
      <c r="I1116" s="38"/>
      <c r="J1116" s="38"/>
      <c r="K1116" s="1"/>
    </row>
    <row r="1117" spans="1:11" x14ac:dyDescent="0.25">
      <c r="A1117" s="5"/>
      <c r="B1117" s="7">
        <v>6</v>
      </c>
      <c r="C1117" t="s">
        <v>19</v>
      </c>
      <c r="D1117" s="139"/>
      <c r="E1117" s="139"/>
      <c r="F1117" s="139"/>
      <c r="G1117" s="139"/>
      <c r="H1117" s="137"/>
      <c r="I1117" s="38"/>
      <c r="J1117" s="38"/>
      <c r="K1117" s="1"/>
    </row>
    <row r="1118" spans="1:11" x14ac:dyDescent="0.25">
      <c r="A1118" s="5"/>
      <c r="B1118" s="7">
        <v>2</v>
      </c>
      <c r="C1118" t="s">
        <v>22</v>
      </c>
      <c r="D1118" s="139"/>
      <c r="E1118" s="139"/>
      <c r="F1118" s="139"/>
      <c r="G1118" s="139"/>
      <c r="H1118" s="137"/>
      <c r="I1118" s="38"/>
      <c r="J1118" s="38"/>
      <c r="K1118" s="1"/>
    </row>
    <row r="1119" spans="1:11" x14ac:dyDescent="0.25">
      <c r="A1119" s="5"/>
      <c r="B1119" s="7">
        <v>5</v>
      </c>
      <c r="C1119" t="s">
        <v>20</v>
      </c>
      <c r="D1119" s="7"/>
      <c r="E1119" s="7"/>
      <c r="F1119" s="7"/>
      <c r="G1119" s="7">
        <f>E1119*F1119</f>
        <v>0</v>
      </c>
      <c r="H1119" s="137"/>
      <c r="I1119" s="38">
        <f>G1119</f>
        <v>0</v>
      </c>
      <c r="J1119" s="38"/>
      <c r="K1119" s="1"/>
    </row>
    <row r="1120" spans="1:11" ht="15.75" thickBot="1" x14ac:dyDescent="0.3">
      <c r="A1120" s="5"/>
      <c r="B1120" s="12">
        <v>10</v>
      </c>
      <c r="C1120" t="s">
        <v>21</v>
      </c>
      <c r="D1120" s="7"/>
      <c r="E1120" s="7"/>
      <c r="F1120" s="7"/>
      <c r="G1120" s="7">
        <f>E1120*F1120</f>
        <v>0</v>
      </c>
      <c r="H1120" s="3"/>
      <c r="I1120" s="38">
        <f>G1120</f>
        <v>0</v>
      </c>
      <c r="J1120" s="38"/>
      <c r="K1120" s="1"/>
    </row>
    <row r="1121" spans="1:11" x14ac:dyDescent="0.25">
      <c r="A1121" s="13">
        <v>21</v>
      </c>
      <c r="B1121" s="141" t="s">
        <v>317</v>
      </c>
      <c r="C1121" s="141"/>
      <c r="D1121" s="141"/>
      <c r="E1121" s="141"/>
      <c r="F1121" s="141"/>
      <c r="G1121" s="14" t="s">
        <v>7</v>
      </c>
      <c r="H1121" s="46"/>
      <c r="I1121" s="34">
        <f>SUM(I1122:I1128)</f>
        <v>330000</v>
      </c>
      <c r="J1121" s="34">
        <f>SUM(J1122:J1128)</f>
        <v>330000</v>
      </c>
      <c r="K1121" s="15"/>
    </row>
    <row r="1122" spans="1:11" x14ac:dyDescent="0.25">
      <c r="A1122" s="5"/>
      <c r="B1122" s="7">
        <v>3</v>
      </c>
      <c r="C1122" s="60" t="s">
        <v>16</v>
      </c>
      <c r="D1122" s="139"/>
      <c r="E1122" s="139"/>
      <c r="F1122" s="139"/>
      <c r="G1122" s="139"/>
      <c r="H1122" s="138"/>
      <c r="I1122" s="61"/>
      <c r="J1122" s="61"/>
    </row>
    <row r="1123" spans="1:11" ht="30" x14ac:dyDescent="0.25">
      <c r="A1123" s="5"/>
      <c r="B1123" s="7">
        <v>4</v>
      </c>
      <c r="C1123" s="30" t="s">
        <v>17</v>
      </c>
      <c r="D1123" s="139"/>
      <c r="E1123" s="139"/>
      <c r="F1123" s="139"/>
      <c r="G1123" s="139"/>
      <c r="H1123" s="138"/>
      <c r="I1123" s="39">
        <v>330000</v>
      </c>
      <c r="J1123" s="39">
        <f>I1123</f>
        <v>330000</v>
      </c>
      <c r="K1123" s="32" t="s">
        <v>148</v>
      </c>
    </row>
    <row r="1124" spans="1:11" x14ac:dyDescent="0.25">
      <c r="A1124" s="5"/>
      <c r="B1124" s="7">
        <v>6</v>
      </c>
      <c r="C1124" t="s">
        <v>18</v>
      </c>
      <c r="D1124" s="139"/>
      <c r="E1124" s="139"/>
      <c r="F1124" s="139"/>
      <c r="G1124" s="139"/>
      <c r="H1124" s="138"/>
      <c r="I1124" s="38"/>
      <c r="J1124" s="38"/>
      <c r="K1124" s="1"/>
    </row>
    <row r="1125" spans="1:11" x14ac:dyDescent="0.25">
      <c r="A1125" s="5"/>
      <c r="B1125" s="7">
        <v>6</v>
      </c>
      <c r="C1125" t="s">
        <v>19</v>
      </c>
      <c r="D1125" s="139"/>
      <c r="E1125" s="139"/>
      <c r="F1125" s="139"/>
      <c r="G1125" s="139"/>
      <c r="H1125" s="137"/>
      <c r="I1125" s="38"/>
      <c r="J1125" s="38"/>
      <c r="K1125" s="1"/>
    </row>
    <row r="1126" spans="1:11" x14ac:dyDescent="0.25">
      <c r="A1126" s="5"/>
      <c r="B1126" s="7">
        <v>2</v>
      </c>
      <c r="C1126" t="s">
        <v>22</v>
      </c>
      <c r="D1126" s="139"/>
      <c r="E1126" s="139"/>
      <c r="F1126" s="139"/>
      <c r="G1126" s="139"/>
      <c r="H1126" s="137"/>
      <c r="I1126" s="38"/>
      <c r="J1126" s="38"/>
      <c r="K1126" s="1"/>
    </row>
    <row r="1127" spans="1:11" x14ac:dyDescent="0.25">
      <c r="A1127" s="5"/>
      <c r="B1127" s="7">
        <v>5</v>
      </c>
      <c r="C1127" t="s">
        <v>20</v>
      </c>
      <c r="D1127" s="7"/>
      <c r="E1127" s="7"/>
      <c r="F1127" s="7"/>
      <c r="G1127" s="7">
        <f>E1127*F1127</f>
        <v>0</v>
      </c>
      <c r="H1127" s="137"/>
      <c r="I1127" s="38">
        <f>G1127</f>
        <v>0</v>
      </c>
      <c r="J1127" s="38"/>
      <c r="K1127" s="1"/>
    </row>
    <row r="1128" spans="1:11" ht="15.75" thickBot="1" x14ac:dyDescent="0.3">
      <c r="A1128" s="5"/>
      <c r="B1128" s="12">
        <v>10</v>
      </c>
      <c r="C1128" t="s">
        <v>21</v>
      </c>
      <c r="D1128" s="7"/>
      <c r="E1128" s="7"/>
      <c r="F1128" s="7"/>
      <c r="G1128" s="7">
        <f>E1128*F1128</f>
        <v>0</v>
      </c>
      <c r="H1128" s="3"/>
      <c r="I1128" s="38">
        <f>G1128</f>
        <v>0</v>
      </c>
      <c r="J1128" s="38"/>
      <c r="K1128" s="1"/>
    </row>
    <row r="1129" spans="1:11" x14ac:dyDescent="0.25">
      <c r="A1129" s="13">
        <v>60</v>
      </c>
      <c r="B1129" s="141" t="s">
        <v>311</v>
      </c>
      <c r="C1129" s="141"/>
      <c r="D1129" s="141"/>
      <c r="E1129" s="141"/>
      <c r="F1129" s="141"/>
      <c r="G1129" s="14" t="s">
        <v>7</v>
      </c>
      <c r="H1129" s="46"/>
      <c r="I1129" s="34">
        <f>SUM(I1130:I1136)</f>
        <v>300000</v>
      </c>
      <c r="J1129" s="34">
        <f>SUM(J1130:J1136)</f>
        <v>300000</v>
      </c>
      <c r="K1129" s="15"/>
    </row>
    <row r="1130" spans="1:11" x14ac:dyDescent="0.25">
      <c r="A1130" s="5"/>
      <c r="B1130" s="7">
        <v>3</v>
      </c>
      <c r="C1130" t="s">
        <v>16</v>
      </c>
      <c r="D1130" s="139"/>
      <c r="E1130" s="139"/>
      <c r="F1130" s="139"/>
      <c r="G1130" s="139"/>
      <c r="H1130" s="138"/>
      <c r="I1130" s="38"/>
      <c r="J1130" s="38"/>
      <c r="K1130" s="1"/>
    </row>
    <row r="1131" spans="1:11" x14ac:dyDescent="0.25">
      <c r="A1131" s="5"/>
      <c r="B1131" s="7">
        <v>4</v>
      </c>
      <c r="C1131" t="s">
        <v>17</v>
      </c>
      <c r="D1131" s="139"/>
      <c r="E1131" s="139"/>
      <c r="F1131" s="139"/>
      <c r="G1131" s="139"/>
      <c r="H1131" s="138"/>
      <c r="I1131" s="38"/>
      <c r="J1131" s="38"/>
      <c r="K1131" s="1"/>
    </row>
    <row r="1132" spans="1:11" x14ac:dyDescent="0.25">
      <c r="A1132" s="5"/>
      <c r="B1132" s="7">
        <v>6</v>
      </c>
      <c r="C1132" t="s">
        <v>18</v>
      </c>
      <c r="D1132" s="139"/>
      <c r="E1132" s="139"/>
      <c r="F1132" s="139"/>
      <c r="G1132" s="139"/>
      <c r="H1132" s="138"/>
      <c r="I1132" s="38"/>
      <c r="J1132" s="38"/>
      <c r="K1132" s="1"/>
    </row>
    <row r="1133" spans="1:11" x14ac:dyDescent="0.25">
      <c r="A1133" s="5"/>
      <c r="B1133" s="7">
        <v>6</v>
      </c>
      <c r="C1133" t="s">
        <v>19</v>
      </c>
      <c r="D1133" s="139"/>
      <c r="E1133" s="139"/>
      <c r="F1133" s="139"/>
      <c r="G1133" s="139"/>
      <c r="H1133" s="137"/>
      <c r="I1133" s="38"/>
      <c r="J1133" s="38"/>
      <c r="K1133" s="1"/>
    </row>
    <row r="1134" spans="1:11" x14ac:dyDescent="0.25">
      <c r="A1134" s="5"/>
      <c r="B1134" s="7">
        <v>2</v>
      </c>
      <c r="C1134" s="59" t="s">
        <v>22</v>
      </c>
      <c r="D1134" s="139"/>
      <c r="E1134" s="139"/>
      <c r="F1134" s="139"/>
      <c r="G1134" s="139"/>
      <c r="H1134" s="137"/>
      <c r="I1134" s="38"/>
      <c r="J1134" s="38"/>
      <c r="K1134" s="1"/>
    </row>
    <row r="1135" spans="1:11" x14ac:dyDescent="0.25">
      <c r="A1135" s="5"/>
      <c r="B1135" s="7">
        <v>5</v>
      </c>
      <c r="C1135" s="30" t="s">
        <v>20</v>
      </c>
      <c r="D1135" s="31" t="s">
        <v>203</v>
      </c>
      <c r="E1135" s="31">
        <v>4</v>
      </c>
      <c r="F1135" s="118">
        <v>75000</v>
      </c>
      <c r="G1135" s="118">
        <f>E1135*F1135</f>
        <v>300000</v>
      </c>
      <c r="H1135" s="137"/>
      <c r="I1135" s="39">
        <f>G1135</f>
        <v>300000</v>
      </c>
      <c r="J1135" s="39">
        <f>I1135</f>
        <v>300000</v>
      </c>
      <c r="K1135" s="32" t="s">
        <v>293</v>
      </c>
    </row>
    <row r="1136" spans="1:11" x14ac:dyDescent="0.25">
      <c r="A1136" s="5"/>
      <c r="B1136" s="12">
        <v>10</v>
      </c>
      <c r="C1136" t="s">
        <v>21</v>
      </c>
      <c r="D1136" s="7"/>
      <c r="E1136" s="7"/>
      <c r="F1136" s="7"/>
      <c r="G1136" s="7">
        <f>E1136*F1136</f>
        <v>0</v>
      </c>
      <c r="H1136" s="3"/>
      <c r="I1136" s="38">
        <f>G1136</f>
        <v>0</v>
      </c>
      <c r="J1136" s="38"/>
      <c r="K1136" s="1"/>
    </row>
    <row r="1137" spans="1:11" x14ac:dyDescent="0.25">
      <c r="A1137" s="5"/>
      <c r="B1137" s="12"/>
      <c r="D1137" s="7"/>
      <c r="E1137" s="7"/>
      <c r="F1137" s="7"/>
      <c r="G1137" s="7"/>
      <c r="H1137" s="3"/>
      <c r="I1137" s="38"/>
      <c r="J1137" s="38"/>
      <c r="K1137" s="1"/>
    </row>
    <row r="1138" spans="1:11" x14ac:dyDescent="0.25">
      <c r="A1138" s="17"/>
      <c r="B1138" s="17"/>
      <c r="C1138" s="159" t="s">
        <v>60</v>
      </c>
      <c r="D1138" s="160"/>
      <c r="E1138" s="160"/>
      <c r="F1138" s="160"/>
      <c r="G1138" s="161"/>
      <c r="H1138" s="36">
        <f>SUM(H1139:H1145)</f>
        <v>234273582</v>
      </c>
      <c r="I1138" s="36">
        <f>SUM(I1139:I1145)</f>
        <v>51506140</v>
      </c>
      <c r="J1138" s="36">
        <f>SUM(J1139:J1145)</f>
        <v>51506140</v>
      </c>
      <c r="K1138" s="18"/>
    </row>
    <row r="1139" spans="1:11" x14ac:dyDescent="0.25">
      <c r="A1139" s="179"/>
      <c r="B1139" s="180"/>
      <c r="C1139" s="163" t="s">
        <v>92</v>
      </c>
      <c r="D1139" s="164"/>
      <c r="E1139" s="164"/>
      <c r="F1139" s="164"/>
      <c r="G1139" s="165"/>
      <c r="H1139" s="190">
        <f>H937+H945+H953+H961+H969+H977+H985+H994+H1002+H1010+H1018+H1026+H1034+H1042+H1050+H1058+H1058+H1066+H1074</f>
        <v>234273582</v>
      </c>
      <c r="I1139" s="105">
        <f>I937+I945+I953+I961+I969+I977+I985+I994+I1002+I1010+I1018+I1026+I1034+I1042+I1050+I1058+I1066+I1074+I1082+I1090+I1098+I1106+I1114+I1122+I1130</f>
        <v>2047060</v>
      </c>
      <c r="J1139" s="105">
        <f>J937+J945+J953+J961+J969+J977+J985+J994+J1002+J1010+J1018+J1026+J1034+J1042+J1050+J1058+J1066+J1074+J1082+J1090+J1098+J1106+J1114+J1122+J1130</f>
        <v>2047060</v>
      </c>
      <c r="K1139" s="16"/>
    </row>
    <row r="1140" spans="1:11" x14ac:dyDescent="0.25">
      <c r="A1140" s="181"/>
      <c r="B1140" s="182"/>
      <c r="C1140" s="196" t="s">
        <v>61</v>
      </c>
      <c r="D1140" s="197"/>
      <c r="E1140" s="197"/>
      <c r="F1140" s="197"/>
      <c r="G1140" s="198"/>
      <c r="H1140" s="191"/>
      <c r="I1140" s="105">
        <f t="shared" ref="I1140:J1145" si="35">I938+I946+I954+I962+I970+I978+I986+I995+I1003+I1011+I1019+I1027+I1035+I1043+I1051+I1059+I1067+I1075+I1083+I1091+I1099+I1107+I1115+I1123+I1131</f>
        <v>1641370</v>
      </c>
      <c r="J1140" s="105">
        <f t="shared" si="35"/>
        <v>1641370</v>
      </c>
      <c r="K1140" s="16"/>
    </row>
    <row r="1141" spans="1:11" x14ac:dyDescent="0.25">
      <c r="A1141" s="181"/>
      <c r="B1141" s="182"/>
      <c r="C1141" s="196" t="s">
        <v>91</v>
      </c>
      <c r="D1141" s="197"/>
      <c r="E1141" s="197"/>
      <c r="F1141" s="197"/>
      <c r="G1141" s="198"/>
      <c r="H1141" s="191"/>
      <c r="I1141" s="105">
        <f t="shared" si="35"/>
        <v>110850</v>
      </c>
      <c r="J1141" s="105">
        <f t="shared" si="35"/>
        <v>110850</v>
      </c>
      <c r="K1141" s="16"/>
    </row>
    <row r="1142" spans="1:11" x14ac:dyDescent="0.25">
      <c r="A1142" s="181"/>
      <c r="B1142" s="182"/>
      <c r="C1142" s="196" t="s">
        <v>62</v>
      </c>
      <c r="D1142" s="197"/>
      <c r="E1142" s="197"/>
      <c r="F1142" s="197"/>
      <c r="G1142" s="198"/>
      <c r="H1142" s="191"/>
      <c r="I1142" s="105">
        <f t="shared" si="35"/>
        <v>2182000</v>
      </c>
      <c r="J1142" s="105">
        <f t="shared" si="35"/>
        <v>2182000</v>
      </c>
      <c r="K1142" s="16"/>
    </row>
    <row r="1143" spans="1:11" x14ac:dyDescent="0.25">
      <c r="A1143" s="181"/>
      <c r="B1143" s="182"/>
      <c r="C1143" s="196" t="s">
        <v>63</v>
      </c>
      <c r="D1143" s="197"/>
      <c r="E1143" s="197"/>
      <c r="F1143" s="197"/>
      <c r="G1143" s="198"/>
      <c r="H1143" s="191"/>
      <c r="I1143" s="105">
        <f t="shared" si="35"/>
        <v>45224860</v>
      </c>
      <c r="J1143" s="105">
        <f t="shared" si="35"/>
        <v>45224860</v>
      </c>
      <c r="K1143" s="16"/>
    </row>
    <row r="1144" spans="1:11" x14ac:dyDescent="0.25">
      <c r="A1144" s="181"/>
      <c r="B1144" s="182"/>
      <c r="C1144" s="196" t="s">
        <v>64</v>
      </c>
      <c r="D1144" s="197"/>
      <c r="E1144" s="197"/>
      <c r="F1144" s="197"/>
      <c r="G1144" s="198"/>
      <c r="H1144" s="191"/>
      <c r="I1144" s="105">
        <f t="shared" si="35"/>
        <v>300000</v>
      </c>
      <c r="J1144" s="105">
        <f t="shared" si="35"/>
        <v>300000</v>
      </c>
      <c r="K1144" s="16"/>
    </row>
    <row r="1145" spans="1:11" ht="15.75" thickBot="1" x14ac:dyDescent="0.3">
      <c r="A1145" s="192"/>
      <c r="B1145" s="193"/>
      <c r="C1145" s="150" t="s">
        <v>86</v>
      </c>
      <c r="D1145" s="151"/>
      <c r="E1145" s="151"/>
      <c r="F1145" s="151"/>
      <c r="G1145" s="152"/>
      <c r="H1145" s="191"/>
      <c r="I1145" s="105">
        <f t="shared" si="35"/>
        <v>0</v>
      </c>
      <c r="J1145" s="105">
        <f t="shared" si="35"/>
        <v>0</v>
      </c>
      <c r="K1145" s="16"/>
    </row>
    <row r="1146" spans="1:11" x14ac:dyDescent="0.25">
      <c r="A1146" s="227"/>
      <c r="B1146" s="228"/>
      <c r="C1146" s="202" t="s">
        <v>101</v>
      </c>
      <c r="D1146" s="203"/>
      <c r="E1146" s="203"/>
      <c r="F1146" s="203"/>
      <c r="G1146" s="203"/>
      <c r="H1146" s="237">
        <f>H8+H17+H162+H211+H388+H445+H919+H928+H1139</f>
        <v>431594229</v>
      </c>
      <c r="I1146" s="42">
        <f>I8+I17+I162+I211+I388+I445+I919+I928+I1139</f>
        <v>7992480</v>
      </c>
      <c r="J1146" s="42">
        <f>J8+J17+J162+J211+J388+J445+J919+J928+J1139</f>
        <v>7992480</v>
      </c>
      <c r="K1146" s="23"/>
    </row>
    <row r="1147" spans="1:11" x14ac:dyDescent="0.25">
      <c r="A1147" s="229"/>
      <c r="B1147" s="181"/>
      <c r="C1147" s="194" t="s">
        <v>75</v>
      </c>
      <c r="D1147" s="195"/>
      <c r="E1147" s="195"/>
      <c r="F1147" s="195"/>
      <c r="G1147" s="195"/>
      <c r="H1147" s="238"/>
      <c r="I1147" s="43">
        <f t="shared" ref="I1147:J1152" si="36">I9+I18+I163+I212+I389+I446+I920+I929+I1140</f>
        <v>7105013</v>
      </c>
      <c r="J1147" s="43">
        <f t="shared" si="36"/>
        <v>7105013</v>
      </c>
      <c r="K1147" s="24"/>
    </row>
    <row r="1148" spans="1:11" x14ac:dyDescent="0.25">
      <c r="A1148" s="229"/>
      <c r="B1148" s="181"/>
      <c r="C1148" s="194" t="s">
        <v>76</v>
      </c>
      <c r="D1148" s="195"/>
      <c r="E1148" s="195"/>
      <c r="F1148" s="195"/>
      <c r="G1148" s="195"/>
      <c r="H1148" s="238"/>
      <c r="I1148" s="43">
        <f t="shared" si="36"/>
        <v>267780</v>
      </c>
      <c r="J1148" s="43">
        <f t="shared" si="36"/>
        <v>267780</v>
      </c>
      <c r="K1148" s="24"/>
    </row>
    <row r="1149" spans="1:11" x14ac:dyDescent="0.25">
      <c r="A1149" s="229"/>
      <c r="B1149" s="181"/>
      <c r="C1149" s="194" t="s">
        <v>77</v>
      </c>
      <c r="D1149" s="195"/>
      <c r="E1149" s="195"/>
      <c r="F1149" s="195"/>
      <c r="G1149" s="195"/>
      <c r="H1149" s="238"/>
      <c r="I1149" s="43">
        <f t="shared" si="36"/>
        <v>2323000</v>
      </c>
      <c r="J1149" s="43">
        <f t="shared" si="36"/>
        <v>2323000</v>
      </c>
      <c r="K1149" s="24"/>
    </row>
    <row r="1150" spans="1:11" x14ac:dyDescent="0.25">
      <c r="A1150" s="229"/>
      <c r="B1150" s="181"/>
      <c r="C1150" s="194" t="s">
        <v>78</v>
      </c>
      <c r="D1150" s="195"/>
      <c r="E1150" s="195"/>
      <c r="F1150" s="195"/>
      <c r="G1150" s="195"/>
      <c r="H1150" s="238"/>
      <c r="I1150" s="43">
        <f t="shared" si="36"/>
        <v>91829860</v>
      </c>
      <c r="J1150" s="43">
        <f t="shared" si="36"/>
        <v>91829860</v>
      </c>
      <c r="K1150" s="24"/>
    </row>
    <row r="1151" spans="1:11" x14ac:dyDescent="0.25">
      <c r="A1151" s="229"/>
      <c r="B1151" s="181"/>
      <c r="C1151" s="194" t="s">
        <v>79</v>
      </c>
      <c r="D1151" s="195"/>
      <c r="E1151" s="195"/>
      <c r="F1151" s="195"/>
      <c r="G1151" s="195"/>
      <c r="H1151" s="238"/>
      <c r="I1151" s="43">
        <f t="shared" si="36"/>
        <v>10186665</v>
      </c>
      <c r="J1151" s="43">
        <f t="shared" si="36"/>
        <v>10186665</v>
      </c>
      <c r="K1151" s="24"/>
    </row>
    <row r="1152" spans="1:11" ht="15.75" thickBot="1" x14ac:dyDescent="0.3">
      <c r="A1152" s="230"/>
      <c r="B1152" s="192"/>
      <c r="C1152" s="207" t="s">
        <v>87</v>
      </c>
      <c r="D1152" s="208"/>
      <c r="E1152" s="208"/>
      <c r="F1152" s="208"/>
      <c r="G1152" s="208"/>
      <c r="H1152" s="239"/>
      <c r="I1152" s="44">
        <f t="shared" si="36"/>
        <v>0</v>
      </c>
      <c r="J1152" s="44">
        <f t="shared" si="36"/>
        <v>0</v>
      </c>
      <c r="K1152" s="25"/>
    </row>
    <row r="1153" spans="1:11" ht="16.5" thickBot="1" x14ac:dyDescent="0.3">
      <c r="A1153" s="225" t="s">
        <v>65</v>
      </c>
      <c r="B1153" s="226"/>
      <c r="C1153" s="226"/>
      <c r="D1153" s="226"/>
      <c r="E1153" s="226"/>
      <c r="F1153" s="226"/>
      <c r="G1153" s="226"/>
      <c r="H1153" s="45">
        <f>SUM(H1146:H1152)</f>
        <v>431594229</v>
      </c>
      <c r="I1153" s="45">
        <f>SUM(I1146:I1152)</f>
        <v>119704798</v>
      </c>
      <c r="J1153" s="45">
        <f>SUM(J1146:J1152)</f>
        <v>119704798</v>
      </c>
      <c r="K1153" s="22"/>
    </row>
    <row r="1154" spans="1:11" ht="43.5" customHeight="1" x14ac:dyDescent="0.25">
      <c r="A1154" s="240" t="s">
        <v>66</v>
      </c>
      <c r="B1154" s="241"/>
      <c r="C1154" s="241"/>
      <c r="D1154" s="241"/>
      <c r="E1154" s="241"/>
      <c r="F1154" s="241"/>
      <c r="G1154" s="241"/>
      <c r="H1154" s="241"/>
      <c r="I1154" s="241"/>
      <c r="J1154" s="241"/>
      <c r="K1154" s="241"/>
    </row>
    <row r="1155" spans="1:11" ht="18.75" x14ac:dyDescent="0.3">
      <c r="A1155" s="242" t="s">
        <v>67</v>
      </c>
      <c r="B1155" s="243"/>
      <c r="C1155" s="243"/>
      <c r="D1155" s="243"/>
      <c r="E1155" s="243"/>
      <c r="F1155" s="243"/>
      <c r="G1155" s="243"/>
      <c r="H1155" s="243"/>
      <c r="I1155" s="243"/>
      <c r="J1155" s="243"/>
      <c r="K1155" s="243"/>
    </row>
    <row r="1156" spans="1:11" x14ac:dyDescent="0.25">
      <c r="A1156" s="184" t="s">
        <v>10</v>
      </c>
      <c r="B1156" s="184"/>
      <c r="C1156" s="184"/>
      <c r="D1156" s="184"/>
      <c r="E1156" s="184"/>
      <c r="F1156" s="184"/>
      <c r="G1156" s="184"/>
      <c r="H1156" s="8"/>
      <c r="I1156" s="9"/>
      <c r="J1156" s="19"/>
      <c r="K1156" s="19"/>
    </row>
    <row r="1157" spans="1:11" x14ac:dyDescent="0.25">
      <c r="A1157" s="17"/>
      <c r="B1157" s="17"/>
      <c r="C1157" s="159" t="s">
        <v>49</v>
      </c>
      <c r="D1157" s="160"/>
      <c r="E1157" s="160"/>
      <c r="F1157" s="160"/>
      <c r="G1157" s="161"/>
      <c r="H1157" s="18">
        <f>SUM(H1158:H1164)</f>
        <v>0</v>
      </c>
      <c r="I1157" s="36">
        <f>SUM(I1158:I1164)</f>
        <v>0</v>
      </c>
      <c r="J1157" s="36">
        <f>SUM(J1158:J1164)</f>
        <v>0</v>
      </c>
      <c r="K1157" s="18"/>
    </row>
    <row r="1158" spans="1:11" x14ac:dyDescent="0.25">
      <c r="A1158" s="2"/>
      <c r="B1158" s="2"/>
      <c r="C1158" s="163" t="s">
        <v>93</v>
      </c>
      <c r="D1158" s="164"/>
      <c r="E1158" s="164"/>
      <c r="F1158" s="164"/>
      <c r="G1158" s="165"/>
      <c r="H1158" s="185"/>
      <c r="I1158" s="40">
        <v>0</v>
      </c>
      <c r="J1158" s="40">
        <v>0</v>
      </c>
      <c r="K1158" s="16"/>
    </row>
    <row r="1159" spans="1:11" x14ac:dyDescent="0.25">
      <c r="A1159" s="2"/>
      <c r="B1159" s="2"/>
      <c r="C1159" s="196" t="s">
        <v>23</v>
      </c>
      <c r="D1159" s="197"/>
      <c r="E1159" s="197"/>
      <c r="F1159" s="197"/>
      <c r="G1159" s="198"/>
      <c r="H1159" s="186"/>
      <c r="I1159" s="40">
        <v>0</v>
      </c>
      <c r="J1159" s="40">
        <v>0</v>
      </c>
      <c r="K1159" s="16"/>
    </row>
    <row r="1160" spans="1:11" x14ac:dyDescent="0.25">
      <c r="A1160" s="2"/>
      <c r="B1160" s="2"/>
      <c r="C1160" s="196" t="s">
        <v>110</v>
      </c>
      <c r="D1160" s="197"/>
      <c r="E1160" s="197"/>
      <c r="F1160" s="197"/>
      <c r="G1160" s="198"/>
      <c r="H1160" s="186"/>
      <c r="I1160" s="40">
        <v>0</v>
      </c>
      <c r="J1160" s="40">
        <v>0</v>
      </c>
      <c r="K1160" s="16"/>
    </row>
    <row r="1161" spans="1:11" x14ac:dyDescent="0.25">
      <c r="A1161" s="2"/>
      <c r="B1161" s="2"/>
      <c r="C1161" s="196" t="s">
        <v>24</v>
      </c>
      <c r="D1161" s="197"/>
      <c r="E1161" s="197"/>
      <c r="F1161" s="197"/>
      <c r="G1161" s="198"/>
      <c r="H1161" s="186"/>
      <c r="I1161" s="40">
        <v>0</v>
      </c>
      <c r="J1161" s="40">
        <v>0</v>
      </c>
      <c r="K1161" s="16"/>
    </row>
    <row r="1162" spans="1:11" x14ac:dyDescent="0.25">
      <c r="A1162" s="2"/>
      <c r="B1162" s="2"/>
      <c r="C1162" s="196" t="s">
        <v>25</v>
      </c>
      <c r="D1162" s="197"/>
      <c r="E1162" s="197"/>
      <c r="F1162" s="197"/>
      <c r="G1162" s="198"/>
      <c r="H1162" s="186"/>
      <c r="I1162" s="40">
        <v>0</v>
      </c>
      <c r="J1162" s="40">
        <v>0</v>
      </c>
      <c r="K1162" s="16"/>
    </row>
    <row r="1163" spans="1:11" x14ac:dyDescent="0.25">
      <c r="A1163" s="2"/>
      <c r="B1163" s="2"/>
      <c r="C1163" s="150" t="s">
        <v>26</v>
      </c>
      <c r="D1163" s="151"/>
      <c r="E1163" s="151"/>
      <c r="F1163" s="151"/>
      <c r="G1163" s="152"/>
      <c r="H1163" s="186"/>
      <c r="I1163" s="40">
        <v>0</v>
      </c>
      <c r="J1163" s="40">
        <v>0</v>
      </c>
      <c r="K1163" s="16"/>
    </row>
    <row r="1164" spans="1:11" x14ac:dyDescent="0.25">
      <c r="C1164" s="150" t="s">
        <v>80</v>
      </c>
      <c r="D1164" s="151"/>
      <c r="E1164" s="151"/>
      <c r="F1164" s="151"/>
      <c r="G1164" s="152"/>
      <c r="H1164" s="186"/>
      <c r="I1164" s="40">
        <v>0</v>
      </c>
      <c r="J1164" s="40">
        <v>0</v>
      </c>
      <c r="K1164" s="16"/>
    </row>
    <row r="1165" spans="1:11" x14ac:dyDescent="0.25">
      <c r="A1165" s="184" t="s">
        <v>11</v>
      </c>
      <c r="B1165" s="184"/>
      <c r="C1165" s="184"/>
      <c r="D1165" s="184"/>
      <c r="E1165" s="184"/>
      <c r="F1165" s="184"/>
      <c r="G1165" s="184"/>
      <c r="H1165" s="8"/>
      <c r="I1165" s="9"/>
      <c r="J1165" s="19"/>
      <c r="K1165" s="19"/>
    </row>
    <row r="1166" spans="1:11" x14ac:dyDescent="0.25">
      <c r="A1166" s="17"/>
      <c r="B1166" s="17"/>
      <c r="C1166" s="159" t="s">
        <v>50</v>
      </c>
      <c r="D1166" s="160"/>
      <c r="E1166" s="160"/>
      <c r="F1166" s="160"/>
      <c r="G1166" s="161"/>
      <c r="H1166" s="18">
        <f>SUM(H1167:H1173)</f>
        <v>0</v>
      </c>
      <c r="I1166" s="78">
        <f>SUM(I1167:I1173)</f>
        <v>0</v>
      </c>
      <c r="J1166" s="78">
        <f>SUM(J1167:J1173)</f>
        <v>0</v>
      </c>
      <c r="K1166" s="18"/>
    </row>
    <row r="1167" spans="1:11" x14ac:dyDescent="0.25">
      <c r="A1167" s="179"/>
      <c r="B1167" s="180"/>
      <c r="C1167" s="163" t="s">
        <v>94</v>
      </c>
      <c r="D1167" s="164"/>
      <c r="E1167" s="164"/>
      <c r="F1167" s="164"/>
      <c r="G1167" s="165"/>
      <c r="H1167" s="185"/>
      <c r="I1167" s="79">
        <v>0</v>
      </c>
      <c r="J1167" s="79">
        <v>0</v>
      </c>
      <c r="K1167" s="16"/>
    </row>
    <row r="1168" spans="1:11" x14ac:dyDescent="0.25">
      <c r="A1168" s="181"/>
      <c r="B1168" s="182"/>
      <c r="C1168" s="196" t="s">
        <v>27</v>
      </c>
      <c r="D1168" s="197"/>
      <c r="E1168" s="197"/>
      <c r="F1168" s="197"/>
      <c r="G1168" s="198"/>
      <c r="H1168" s="186"/>
      <c r="I1168" s="79">
        <v>0</v>
      </c>
      <c r="J1168" s="79">
        <v>0</v>
      </c>
      <c r="K1168" s="16"/>
    </row>
    <row r="1169" spans="1:11" x14ac:dyDescent="0.25">
      <c r="A1169" s="181"/>
      <c r="B1169" s="182"/>
      <c r="C1169" s="196" t="s">
        <v>28</v>
      </c>
      <c r="D1169" s="197"/>
      <c r="E1169" s="197"/>
      <c r="F1169" s="197"/>
      <c r="G1169" s="198"/>
      <c r="H1169" s="186"/>
      <c r="I1169" s="79">
        <v>0</v>
      </c>
      <c r="J1169" s="79">
        <v>0</v>
      </c>
      <c r="K1169" s="16"/>
    </row>
    <row r="1170" spans="1:11" x14ac:dyDescent="0.25">
      <c r="A1170" s="181"/>
      <c r="B1170" s="182"/>
      <c r="C1170" s="196" t="s">
        <v>29</v>
      </c>
      <c r="D1170" s="197"/>
      <c r="E1170" s="197"/>
      <c r="F1170" s="197"/>
      <c r="G1170" s="198"/>
      <c r="H1170" s="186"/>
      <c r="I1170" s="79">
        <v>0</v>
      </c>
      <c r="J1170" s="79">
        <v>0</v>
      </c>
      <c r="K1170" s="16"/>
    </row>
    <row r="1171" spans="1:11" x14ac:dyDescent="0.25">
      <c r="A1171" s="181"/>
      <c r="B1171" s="182"/>
      <c r="C1171" s="196" t="s">
        <v>30</v>
      </c>
      <c r="D1171" s="197"/>
      <c r="E1171" s="197"/>
      <c r="F1171" s="197"/>
      <c r="G1171" s="198"/>
      <c r="H1171" s="186"/>
      <c r="I1171" s="79">
        <v>0</v>
      </c>
      <c r="J1171" s="79">
        <v>0</v>
      </c>
      <c r="K1171" s="16"/>
    </row>
    <row r="1172" spans="1:11" x14ac:dyDescent="0.25">
      <c r="A1172" s="181"/>
      <c r="B1172" s="182"/>
      <c r="C1172" s="150" t="s">
        <v>31</v>
      </c>
      <c r="D1172" s="151"/>
      <c r="E1172" s="151"/>
      <c r="F1172" s="151"/>
      <c r="G1172" s="152"/>
      <c r="H1172" s="186"/>
      <c r="I1172" s="79">
        <v>0</v>
      </c>
      <c r="J1172" s="79">
        <v>0</v>
      </c>
      <c r="K1172" s="16"/>
    </row>
    <row r="1173" spans="1:11" x14ac:dyDescent="0.25">
      <c r="A1173" s="181"/>
      <c r="B1173" s="182"/>
      <c r="C1173" s="150" t="s">
        <v>81</v>
      </c>
      <c r="D1173" s="151"/>
      <c r="E1173" s="151"/>
      <c r="F1173" s="151"/>
      <c r="G1173" s="152"/>
      <c r="H1173" s="186"/>
      <c r="I1173" s="79">
        <v>0</v>
      </c>
      <c r="J1173" s="79">
        <v>0</v>
      </c>
      <c r="K1173" s="16"/>
    </row>
    <row r="1174" spans="1:11" ht="15.75" thickBot="1" x14ac:dyDescent="0.3">
      <c r="A1174" s="184" t="s">
        <v>134</v>
      </c>
      <c r="B1174" s="184"/>
      <c r="C1174" s="184"/>
      <c r="D1174" s="184"/>
      <c r="E1174" s="184"/>
      <c r="F1174" s="184"/>
      <c r="G1174" s="184"/>
      <c r="H1174" s="8"/>
      <c r="I1174" s="80"/>
      <c r="J1174" s="80"/>
      <c r="K1174" s="9"/>
    </row>
    <row r="1175" spans="1:11" x14ac:dyDescent="0.25">
      <c r="A1175" s="13">
        <v>1</v>
      </c>
      <c r="B1175" s="141" t="s">
        <v>286</v>
      </c>
      <c r="C1175" s="141"/>
      <c r="D1175" s="141"/>
      <c r="E1175" s="141"/>
      <c r="F1175" s="141"/>
      <c r="G1175" s="14" t="s">
        <v>7</v>
      </c>
      <c r="H1175" s="15">
        <f>SUM(H1176:H1182)</f>
        <v>0</v>
      </c>
      <c r="I1175" s="75">
        <f>SUM(I1176:I1182)</f>
        <v>165700</v>
      </c>
      <c r="J1175" s="75">
        <f>SUM(J1176:J1182)</f>
        <v>165700</v>
      </c>
      <c r="K1175" s="15"/>
    </row>
    <row r="1176" spans="1:11" ht="15" customHeight="1" x14ac:dyDescent="0.25">
      <c r="A1176" s="5"/>
      <c r="B1176" s="7">
        <v>3</v>
      </c>
      <c r="C1176" t="s">
        <v>16</v>
      </c>
      <c r="D1176" s="139"/>
      <c r="E1176" s="139"/>
      <c r="F1176" s="139"/>
      <c r="G1176" s="139"/>
      <c r="H1176" s="140">
        <v>0</v>
      </c>
      <c r="I1176" s="77"/>
      <c r="J1176" s="77"/>
      <c r="K1176" s="1"/>
    </row>
    <row r="1177" spans="1:11" x14ac:dyDescent="0.25">
      <c r="A1177" s="5"/>
      <c r="B1177" s="7">
        <v>4</v>
      </c>
      <c r="C1177" t="s">
        <v>17</v>
      </c>
      <c r="D1177" s="139"/>
      <c r="E1177" s="139"/>
      <c r="F1177" s="139"/>
      <c r="G1177" s="139"/>
      <c r="H1177" s="140"/>
      <c r="I1177" s="77"/>
      <c r="J1177" s="77"/>
      <c r="K1177" s="1"/>
    </row>
    <row r="1178" spans="1:11" x14ac:dyDescent="0.25">
      <c r="A1178" s="5"/>
      <c r="B1178" s="7">
        <v>6</v>
      </c>
      <c r="C1178" t="s">
        <v>18</v>
      </c>
      <c r="D1178" s="139"/>
      <c r="E1178" s="139"/>
      <c r="F1178" s="139"/>
      <c r="G1178" s="139"/>
      <c r="H1178" s="140"/>
      <c r="I1178" s="77"/>
      <c r="J1178" s="77"/>
      <c r="K1178" s="1"/>
    </row>
    <row r="1179" spans="1:11" x14ac:dyDescent="0.25">
      <c r="A1179" s="5"/>
      <c r="B1179" s="7">
        <v>6</v>
      </c>
      <c r="C1179" s="30" t="s">
        <v>19</v>
      </c>
      <c r="D1179" s="139"/>
      <c r="E1179" s="139"/>
      <c r="F1179" s="139"/>
      <c r="G1179" s="139"/>
      <c r="H1179" s="140"/>
      <c r="I1179" s="81">
        <v>6700</v>
      </c>
      <c r="J1179" s="81">
        <f>I1179</f>
        <v>6700</v>
      </c>
      <c r="K1179" s="32" t="s">
        <v>128</v>
      </c>
    </row>
    <row r="1180" spans="1:11" x14ac:dyDescent="0.25">
      <c r="A1180" s="5"/>
      <c r="B1180" s="7">
        <v>2</v>
      </c>
      <c r="C1180" t="s">
        <v>22</v>
      </c>
      <c r="D1180" s="139"/>
      <c r="E1180" s="139"/>
      <c r="F1180" s="139"/>
      <c r="G1180" s="139"/>
      <c r="H1180" s="140"/>
      <c r="I1180" s="77"/>
      <c r="J1180" s="77"/>
      <c r="K1180" s="1"/>
    </row>
    <row r="1181" spans="1:11" x14ac:dyDescent="0.25">
      <c r="A1181" s="5"/>
      <c r="B1181" s="7">
        <v>5</v>
      </c>
      <c r="C1181" s="30" t="s">
        <v>20</v>
      </c>
      <c r="D1181" s="7"/>
      <c r="E1181" s="31">
        <v>1</v>
      </c>
      <c r="F1181" s="31">
        <v>172000</v>
      </c>
      <c r="G1181" s="31">
        <f>E1181*F1181</f>
        <v>172000</v>
      </c>
      <c r="H1181" s="140"/>
      <c r="I1181" s="122">
        <v>159000</v>
      </c>
      <c r="J1181" s="122">
        <f>I1181</f>
        <v>159000</v>
      </c>
      <c r="K1181" s="32" t="s">
        <v>128</v>
      </c>
    </row>
    <row r="1182" spans="1:11" x14ac:dyDescent="0.25">
      <c r="A1182" s="5"/>
      <c r="B1182" s="12">
        <v>10</v>
      </c>
      <c r="C1182" t="s">
        <v>21</v>
      </c>
      <c r="D1182" s="7"/>
      <c r="E1182" s="7"/>
      <c r="F1182" s="7"/>
      <c r="G1182" s="7">
        <f>E1182*F1182</f>
        <v>0</v>
      </c>
      <c r="H1182" s="140"/>
      <c r="I1182" s="77">
        <f>G1182</f>
        <v>0</v>
      </c>
      <c r="J1182" s="77"/>
      <c r="K1182" s="1"/>
    </row>
    <row r="1183" spans="1:11" x14ac:dyDescent="0.25">
      <c r="A1183" s="17"/>
      <c r="B1183" s="17"/>
      <c r="C1183" s="159" t="s">
        <v>51</v>
      </c>
      <c r="D1183" s="160"/>
      <c r="E1183" s="160"/>
      <c r="F1183" s="160"/>
      <c r="G1183" s="161"/>
      <c r="H1183" s="18">
        <f>SUM(H1184:H1190)</f>
        <v>0</v>
      </c>
      <c r="I1183" s="82">
        <f>SUM(I1184:I1190)</f>
        <v>165700</v>
      </c>
      <c r="J1183" s="82">
        <f>SUM(J1184:J1190)</f>
        <v>165700</v>
      </c>
      <c r="K1183" s="83"/>
    </row>
    <row r="1184" spans="1:11" x14ac:dyDescent="0.25">
      <c r="A1184" s="179"/>
      <c r="B1184" s="180"/>
      <c r="C1184" s="163" t="s">
        <v>95</v>
      </c>
      <c r="D1184" s="164"/>
      <c r="E1184" s="164"/>
      <c r="F1184" s="164"/>
      <c r="G1184" s="165"/>
      <c r="H1184" s="185">
        <f>H1176</f>
        <v>0</v>
      </c>
      <c r="I1184" s="84">
        <f>I1176</f>
        <v>0</v>
      </c>
      <c r="J1184" s="84">
        <f>J1176</f>
        <v>0</v>
      </c>
      <c r="K1184" s="85"/>
    </row>
    <row r="1185" spans="1:11" x14ac:dyDescent="0.25">
      <c r="A1185" s="181"/>
      <c r="B1185" s="182"/>
      <c r="C1185" s="196" t="s">
        <v>32</v>
      </c>
      <c r="D1185" s="197"/>
      <c r="E1185" s="197"/>
      <c r="F1185" s="197"/>
      <c r="G1185" s="198"/>
      <c r="H1185" s="186"/>
      <c r="I1185" s="84">
        <f t="shared" ref="I1185:J1190" si="37">I1177</f>
        <v>0</v>
      </c>
      <c r="J1185" s="84">
        <f t="shared" si="37"/>
        <v>0</v>
      </c>
      <c r="K1185" s="85"/>
    </row>
    <row r="1186" spans="1:11" x14ac:dyDescent="0.25">
      <c r="A1186" s="181"/>
      <c r="B1186" s="182"/>
      <c r="C1186" s="196" t="s">
        <v>112</v>
      </c>
      <c r="D1186" s="197"/>
      <c r="E1186" s="197"/>
      <c r="F1186" s="197"/>
      <c r="G1186" s="198"/>
      <c r="H1186" s="186"/>
      <c r="I1186" s="84">
        <f t="shared" si="37"/>
        <v>0</v>
      </c>
      <c r="J1186" s="84">
        <f t="shared" si="37"/>
        <v>0</v>
      </c>
      <c r="K1186" s="85"/>
    </row>
    <row r="1187" spans="1:11" x14ac:dyDescent="0.25">
      <c r="A1187" s="181"/>
      <c r="B1187" s="182"/>
      <c r="C1187" s="196" t="s">
        <v>33</v>
      </c>
      <c r="D1187" s="197"/>
      <c r="E1187" s="197"/>
      <c r="F1187" s="197"/>
      <c r="G1187" s="198"/>
      <c r="H1187" s="186"/>
      <c r="I1187" s="84">
        <f t="shared" si="37"/>
        <v>6700</v>
      </c>
      <c r="J1187" s="84">
        <f t="shared" si="37"/>
        <v>6700</v>
      </c>
      <c r="K1187" s="85"/>
    </row>
    <row r="1188" spans="1:11" x14ac:dyDescent="0.25">
      <c r="A1188" s="181"/>
      <c r="B1188" s="182"/>
      <c r="C1188" s="196" t="s">
        <v>34</v>
      </c>
      <c r="D1188" s="197"/>
      <c r="E1188" s="197"/>
      <c r="F1188" s="197"/>
      <c r="G1188" s="198"/>
      <c r="H1188" s="186"/>
      <c r="I1188" s="84">
        <f t="shared" si="37"/>
        <v>0</v>
      </c>
      <c r="J1188" s="84">
        <f t="shared" si="37"/>
        <v>0</v>
      </c>
      <c r="K1188" s="85"/>
    </row>
    <row r="1189" spans="1:11" x14ac:dyDescent="0.25">
      <c r="A1189" s="181"/>
      <c r="B1189" s="182"/>
      <c r="C1189" s="150" t="s">
        <v>35</v>
      </c>
      <c r="D1189" s="151"/>
      <c r="E1189" s="151"/>
      <c r="F1189" s="151"/>
      <c r="G1189" s="152"/>
      <c r="H1189" s="186"/>
      <c r="I1189" s="84">
        <f t="shared" si="37"/>
        <v>159000</v>
      </c>
      <c r="J1189" s="84">
        <f t="shared" si="37"/>
        <v>159000</v>
      </c>
      <c r="K1189" s="85"/>
    </row>
    <row r="1190" spans="1:11" x14ac:dyDescent="0.25">
      <c r="A1190" s="181"/>
      <c r="B1190" s="182"/>
      <c r="C1190" s="150" t="s">
        <v>82</v>
      </c>
      <c r="D1190" s="151"/>
      <c r="E1190" s="151"/>
      <c r="F1190" s="151"/>
      <c r="G1190" s="152"/>
      <c r="H1190" s="186"/>
      <c r="I1190" s="84">
        <f t="shared" si="37"/>
        <v>0</v>
      </c>
      <c r="J1190" s="84">
        <f t="shared" si="37"/>
        <v>0</v>
      </c>
      <c r="K1190" s="85"/>
    </row>
    <row r="1191" spans="1:11" x14ac:dyDescent="0.25">
      <c r="A1191" s="184" t="s">
        <v>12</v>
      </c>
      <c r="B1191" s="184"/>
      <c r="C1191" s="184"/>
      <c r="D1191" s="184"/>
      <c r="E1191" s="184"/>
      <c r="F1191" s="184"/>
      <c r="G1191" s="184"/>
      <c r="H1191" s="8"/>
      <c r="I1191" s="86"/>
      <c r="J1191" s="86"/>
      <c r="K1191" s="19"/>
    </row>
    <row r="1192" spans="1:11" x14ac:dyDescent="0.25">
      <c r="A1192" s="17"/>
      <c r="B1192" s="17"/>
      <c r="C1192" s="159" t="s">
        <v>52</v>
      </c>
      <c r="D1192" s="160"/>
      <c r="E1192" s="160"/>
      <c r="F1192" s="160"/>
      <c r="G1192" s="161"/>
      <c r="H1192" s="18">
        <f>SUM(H1193:H1199)</f>
        <v>0</v>
      </c>
      <c r="I1192" s="83">
        <f>SUM(I1193:I1199)</f>
        <v>0</v>
      </c>
      <c r="J1192" s="83">
        <f>SUM(J1193:J1199)</f>
        <v>0</v>
      </c>
      <c r="K1192" s="18"/>
    </row>
    <row r="1193" spans="1:11" x14ac:dyDescent="0.25">
      <c r="A1193" s="179"/>
      <c r="B1193" s="180"/>
      <c r="C1193" s="163" t="s">
        <v>96</v>
      </c>
      <c r="D1193" s="164"/>
      <c r="E1193" s="164"/>
      <c r="F1193" s="164"/>
      <c r="G1193" s="165"/>
      <c r="H1193" s="185">
        <v>0</v>
      </c>
      <c r="I1193" s="85">
        <v>0</v>
      </c>
      <c r="J1193" s="85">
        <f>I1193</f>
        <v>0</v>
      </c>
      <c r="K1193" s="16"/>
    </row>
    <row r="1194" spans="1:11" x14ac:dyDescent="0.25">
      <c r="A1194" s="181"/>
      <c r="B1194" s="182"/>
      <c r="C1194" s="196" t="s">
        <v>36</v>
      </c>
      <c r="D1194" s="197"/>
      <c r="E1194" s="197"/>
      <c r="F1194" s="197"/>
      <c r="G1194" s="198"/>
      <c r="H1194" s="186"/>
      <c r="I1194" s="85">
        <v>0</v>
      </c>
      <c r="J1194" s="85">
        <f t="shared" ref="J1194:J1199" si="38">I1194</f>
        <v>0</v>
      </c>
      <c r="K1194" s="16"/>
    </row>
    <row r="1195" spans="1:11" x14ac:dyDescent="0.25">
      <c r="A1195" s="181"/>
      <c r="B1195" s="182"/>
      <c r="C1195" s="196" t="s">
        <v>113</v>
      </c>
      <c r="D1195" s="197"/>
      <c r="E1195" s="197"/>
      <c r="F1195" s="197"/>
      <c r="G1195" s="198"/>
      <c r="H1195" s="186"/>
      <c r="I1195" s="85">
        <v>0</v>
      </c>
      <c r="J1195" s="85">
        <f t="shared" si="38"/>
        <v>0</v>
      </c>
      <c r="K1195" s="16"/>
    </row>
    <row r="1196" spans="1:11" x14ac:dyDescent="0.25">
      <c r="A1196" s="181"/>
      <c r="B1196" s="182"/>
      <c r="C1196" s="196" t="s">
        <v>37</v>
      </c>
      <c r="D1196" s="197"/>
      <c r="E1196" s="197"/>
      <c r="F1196" s="197"/>
      <c r="G1196" s="198"/>
      <c r="H1196" s="186"/>
      <c r="I1196" s="85">
        <v>0</v>
      </c>
      <c r="J1196" s="85">
        <f t="shared" si="38"/>
        <v>0</v>
      </c>
      <c r="K1196" s="16"/>
    </row>
    <row r="1197" spans="1:11" x14ac:dyDescent="0.25">
      <c r="A1197" s="181"/>
      <c r="B1197" s="182"/>
      <c r="C1197" s="196" t="s">
        <v>38</v>
      </c>
      <c r="D1197" s="197"/>
      <c r="E1197" s="197"/>
      <c r="F1197" s="197"/>
      <c r="G1197" s="198"/>
      <c r="H1197" s="186"/>
      <c r="I1197" s="85">
        <v>0</v>
      </c>
      <c r="J1197" s="85">
        <f t="shared" si="38"/>
        <v>0</v>
      </c>
      <c r="K1197" s="16"/>
    </row>
    <row r="1198" spans="1:11" x14ac:dyDescent="0.25">
      <c r="A1198" s="181"/>
      <c r="B1198" s="182"/>
      <c r="C1198" s="150" t="s">
        <v>35</v>
      </c>
      <c r="D1198" s="151"/>
      <c r="E1198" s="151"/>
      <c r="F1198" s="151"/>
      <c r="G1198" s="152"/>
      <c r="H1198" s="186"/>
      <c r="I1198" s="85">
        <v>0</v>
      </c>
      <c r="J1198" s="85">
        <f t="shared" si="38"/>
        <v>0</v>
      </c>
      <c r="K1198" s="16"/>
    </row>
    <row r="1199" spans="1:11" ht="15.75" thickBot="1" x14ac:dyDescent="0.3">
      <c r="A1199" s="192"/>
      <c r="B1199" s="193"/>
      <c r="C1199" s="150" t="s">
        <v>82</v>
      </c>
      <c r="D1199" s="151"/>
      <c r="E1199" s="151"/>
      <c r="F1199" s="151"/>
      <c r="G1199" s="152"/>
      <c r="H1199" s="186"/>
      <c r="I1199" s="85">
        <v>0</v>
      </c>
      <c r="J1199" s="85">
        <f t="shared" si="38"/>
        <v>0</v>
      </c>
      <c r="K1199" s="16"/>
    </row>
    <row r="1200" spans="1:11" ht="15.75" thickBot="1" x14ac:dyDescent="0.3">
      <c r="A1200" s="219" t="s">
        <v>8</v>
      </c>
      <c r="B1200" s="220"/>
      <c r="C1200" s="220"/>
      <c r="D1200" s="220"/>
      <c r="E1200" s="220"/>
      <c r="F1200" s="220"/>
      <c r="G1200" s="220"/>
      <c r="H1200" s="10"/>
      <c r="I1200" s="11"/>
      <c r="J1200" s="11"/>
      <c r="K1200" s="11"/>
    </row>
    <row r="1201" spans="1:11" ht="39" customHeight="1" x14ac:dyDescent="0.25">
      <c r="A1201" s="135">
        <v>1</v>
      </c>
      <c r="B1201" s="141" t="s">
        <v>180</v>
      </c>
      <c r="C1201" s="141"/>
      <c r="D1201" s="141"/>
      <c r="E1201" s="141"/>
      <c r="F1201" s="141"/>
      <c r="G1201" s="14" t="s">
        <v>7</v>
      </c>
      <c r="H1201" s="46">
        <f>H1202</f>
        <v>8925281</v>
      </c>
      <c r="I1201" s="34">
        <f>SUM(I1202:I1208)</f>
        <v>4289300</v>
      </c>
      <c r="J1201" s="34">
        <f>SUM(J1202:J1208)</f>
        <v>4289300</v>
      </c>
      <c r="K1201" s="15"/>
    </row>
    <row r="1202" spans="1:11" x14ac:dyDescent="0.25">
      <c r="A1202" s="5"/>
      <c r="B1202" s="7">
        <v>3</v>
      </c>
      <c r="C1202" t="s">
        <v>16</v>
      </c>
      <c r="D1202" s="139"/>
      <c r="E1202" s="139"/>
      <c r="F1202" s="139"/>
      <c r="G1202" s="139"/>
      <c r="H1202" s="138">
        <v>8925281</v>
      </c>
      <c r="I1202" s="38"/>
      <c r="J1202" s="38"/>
      <c r="K1202" s="1"/>
    </row>
    <row r="1203" spans="1:11" x14ac:dyDescent="0.25">
      <c r="A1203" s="5"/>
      <c r="B1203" s="7">
        <v>4</v>
      </c>
      <c r="C1203" t="s">
        <v>17</v>
      </c>
      <c r="D1203" s="139"/>
      <c r="E1203" s="139"/>
      <c r="F1203" s="139"/>
      <c r="G1203" s="139"/>
      <c r="H1203" s="138"/>
      <c r="I1203" s="38"/>
      <c r="J1203" s="38"/>
      <c r="K1203" s="1"/>
    </row>
    <row r="1204" spans="1:11" x14ac:dyDescent="0.25">
      <c r="A1204" s="5"/>
      <c r="B1204" s="7">
        <v>6</v>
      </c>
      <c r="C1204" t="s">
        <v>18</v>
      </c>
      <c r="D1204" s="139"/>
      <c r="E1204" s="139"/>
      <c r="F1204" s="139"/>
      <c r="G1204" s="139"/>
      <c r="H1204" s="138"/>
      <c r="I1204" s="39">
        <v>27000</v>
      </c>
      <c r="J1204" s="39">
        <f>I1204</f>
        <v>27000</v>
      </c>
      <c r="K1204" s="1" t="s">
        <v>128</v>
      </c>
    </row>
    <row r="1205" spans="1:11" x14ac:dyDescent="0.25">
      <c r="A1205" s="5"/>
      <c r="B1205" s="7">
        <v>6</v>
      </c>
      <c r="C1205" t="s">
        <v>19</v>
      </c>
      <c r="D1205" s="139"/>
      <c r="E1205" s="139"/>
      <c r="F1205" s="139"/>
      <c r="G1205" s="139"/>
      <c r="H1205" s="137">
        <v>6523589</v>
      </c>
      <c r="I1205" s="39">
        <v>119000</v>
      </c>
      <c r="J1205" s="39">
        <f>I1205</f>
        <v>119000</v>
      </c>
      <c r="K1205" s="1" t="s">
        <v>128</v>
      </c>
    </row>
    <row r="1206" spans="1:11" x14ac:dyDescent="0.25">
      <c r="A1206" s="5"/>
      <c r="B1206" s="7">
        <v>2</v>
      </c>
      <c r="C1206" t="s">
        <v>22</v>
      </c>
      <c r="D1206" s="139"/>
      <c r="E1206" s="139"/>
      <c r="F1206" s="139"/>
      <c r="G1206" s="139"/>
      <c r="H1206" s="137"/>
      <c r="I1206" s="125">
        <v>4143300</v>
      </c>
      <c r="J1206" s="125">
        <f>I1206</f>
        <v>4143300</v>
      </c>
      <c r="K1206" s="1" t="s">
        <v>128</v>
      </c>
    </row>
    <row r="1207" spans="1:11" x14ac:dyDescent="0.25">
      <c r="A1207" s="5"/>
      <c r="B1207" s="7">
        <v>5</v>
      </c>
      <c r="C1207" t="s">
        <v>20</v>
      </c>
      <c r="D1207" s="7"/>
      <c r="E1207" s="7"/>
      <c r="F1207" s="7"/>
      <c r="G1207" s="7">
        <f>E1207*F1207</f>
        <v>0</v>
      </c>
      <c r="H1207" s="137"/>
      <c r="I1207" s="38">
        <f>G1207</f>
        <v>0</v>
      </c>
      <c r="J1207" s="38"/>
      <c r="K1207" s="1"/>
    </row>
    <row r="1208" spans="1:11" ht="15.75" thickBot="1" x14ac:dyDescent="0.3">
      <c r="A1208" s="5"/>
      <c r="B1208" s="12">
        <v>10</v>
      </c>
      <c r="C1208" t="s">
        <v>21</v>
      </c>
      <c r="D1208" s="7"/>
      <c r="E1208" s="7"/>
      <c r="F1208" s="7"/>
      <c r="G1208" s="7">
        <f>E1208*F1208</f>
        <v>0</v>
      </c>
      <c r="H1208" s="3"/>
      <c r="I1208" s="38">
        <f>G1208</f>
        <v>0</v>
      </c>
      <c r="J1208" s="38"/>
      <c r="K1208" s="1"/>
    </row>
    <row r="1209" spans="1:11" x14ac:dyDescent="0.25">
      <c r="A1209" s="13">
        <v>2</v>
      </c>
      <c r="B1209" s="162" t="s">
        <v>287</v>
      </c>
      <c r="C1209" s="162"/>
      <c r="D1209" s="162"/>
      <c r="E1209" s="162"/>
      <c r="F1209" s="162"/>
      <c r="G1209" s="14" t="s">
        <v>7</v>
      </c>
      <c r="H1209" s="15">
        <f>SUM(H1210:H1216)</f>
        <v>0</v>
      </c>
      <c r="I1209" s="75">
        <f>SUM(I1210:I1216)</f>
        <v>3600</v>
      </c>
      <c r="J1209" s="75">
        <f>SUM(J1210:J1216)</f>
        <v>3600</v>
      </c>
      <c r="K1209" s="15"/>
    </row>
    <row r="1210" spans="1:11" x14ac:dyDescent="0.25">
      <c r="A1210" s="5"/>
      <c r="B1210" s="7">
        <v>3</v>
      </c>
      <c r="C1210" t="s">
        <v>16</v>
      </c>
      <c r="D1210" s="139"/>
      <c r="E1210" s="139"/>
      <c r="F1210" s="139"/>
      <c r="G1210" s="139"/>
      <c r="H1210" s="140"/>
      <c r="I1210" s="76"/>
      <c r="J1210" s="76"/>
      <c r="K1210" s="6"/>
    </row>
    <row r="1211" spans="1:11" x14ac:dyDescent="0.25">
      <c r="A1211" s="5"/>
      <c r="B1211" s="7">
        <v>4</v>
      </c>
      <c r="C1211" s="123" t="s">
        <v>17</v>
      </c>
      <c r="D1211" s="139"/>
      <c r="E1211" s="139"/>
      <c r="F1211" s="139"/>
      <c r="G1211" s="139"/>
      <c r="H1211" s="140"/>
      <c r="I1211" s="122">
        <v>3600</v>
      </c>
      <c r="J1211" s="122">
        <f>I1211</f>
        <v>3600</v>
      </c>
      <c r="K1211" s="124" t="s">
        <v>294</v>
      </c>
    </row>
    <row r="1212" spans="1:11" x14ac:dyDescent="0.25">
      <c r="A1212" s="5"/>
      <c r="B1212" s="7">
        <v>6</v>
      </c>
      <c r="C1212" t="s">
        <v>18</v>
      </c>
      <c r="D1212" s="139"/>
      <c r="E1212" s="139"/>
      <c r="F1212" s="139"/>
      <c r="G1212" s="139"/>
      <c r="H1212" s="140"/>
      <c r="I1212" s="77"/>
      <c r="J1212" s="77"/>
      <c r="K1212" s="1"/>
    </row>
    <row r="1213" spans="1:11" x14ac:dyDescent="0.25">
      <c r="A1213" s="5"/>
      <c r="B1213" s="7">
        <v>6</v>
      </c>
      <c r="C1213" t="s">
        <v>19</v>
      </c>
      <c r="D1213" s="139"/>
      <c r="E1213" s="139"/>
      <c r="F1213" s="139"/>
      <c r="G1213" s="139"/>
      <c r="H1213" s="140"/>
      <c r="I1213" s="77"/>
      <c r="J1213" s="77"/>
      <c r="K1213" s="1"/>
    </row>
    <row r="1214" spans="1:11" x14ac:dyDescent="0.25">
      <c r="A1214" s="5"/>
      <c r="B1214" s="7">
        <v>2</v>
      </c>
      <c r="C1214" t="s">
        <v>22</v>
      </c>
      <c r="D1214" s="139"/>
      <c r="E1214" s="139"/>
      <c r="F1214" s="139"/>
      <c r="G1214" s="139"/>
      <c r="H1214" s="140"/>
      <c r="I1214" s="77"/>
      <c r="J1214" s="77"/>
      <c r="K1214" s="1"/>
    </row>
    <row r="1215" spans="1:11" x14ac:dyDescent="0.25">
      <c r="A1215" s="5"/>
      <c r="B1215" s="7">
        <v>5</v>
      </c>
      <c r="C1215" t="s">
        <v>20</v>
      </c>
      <c r="D1215" s="7"/>
      <c r="E1215" s="7"/>
      <c r="F1215" s="7"/>
      <c r="G1215" s="7">
        <f>E1215*F1215</f>
        <v>0</v>
      </c>
      <c r="H1215" s="140"/>
      <c r="I1215" s="76">
        <f>G1215</f>
        <v>0</v>
      </c>
      <c r="J1215" s="76"/>
      <c r="K1215" s="6"/>
    </row>
    <row r="1216" spans="1:11" x14ac:dyDescent="0.25">
      <c r="A1216" s="5"/>
      <c r="B1216" s="12">
        <v>10</v>
      </c>
      <c r="C1216" t="s">
        <v>21</v>
      </c>
      <c r="D1216" s="7"/>
      <c r="E1216" s="7"/>
      <c r="F1216" s="7"/>
      <c r="G1216" s="7">
        <f>E1216*F1216</f>
        <v>0</v>
      </c>
      <c r="H1216" s="260"/>
      <c r="I1216" s="76">
        <f>G1216</f>
        <v>0</v>
      </c>
      <c r="J1216" s="77"/>
      <c r="K1216" s="1"/>
    </row>
    <row r="1217" spans="1:11" x14ac:dyDescent="0.25">
      <c r="A1217" s="17"/>
      <c r="B1217" s="17"/>
      <c r="C1217" s="159" t="s">
        <v>53</v>
      </c>
      <c r="D1217" s="160"/>
      <c r="E1217" s="160"/>
      <c r="F1217" s="160"/>
      <c r="G1217" s="161"/>
      <c r="H1217" s="18">
        <f>SUM(H1218:H1224)</f>
        <v>8925281</v>
      </c>
      <c r="I1217" s="87">
        <f>SUM(I1218:I1224)</f>
        <v>4292900</v>
      </c>
      <c r="J1217" s="87">
        <f>SUM(J1218:J1224)</f>
        <v>4292900</v>
      </c>
      <c r="K1217" s="18"/>
    </row>
    <row r="1218" spans="1:11" x14ac:dyDescent="0.25">
      <c r="A1218" s="179"/>
      <c r="B1218" s="180"/>
      <c r="C1218" s="163" t="s">
        <v>97</v>
      </c>
      <c r="D1218" s="164"/>
      <c r="E1218" s="164"/>
      <c r="F1218" s="164"/>
      <c r="G1218" s="165"/>
      <c r="H1218" s="190">
        <f>H1202</f>
        <v>8925281</v>
      </c>
      <c r="I1218" s="88">
        <f t="shared" ref="I1218:J1224" si="39">I1202+I1210</f>
        <v>0</v>
      </c>
      <c r="J1218" s="88">
        <f t="shared" si="39"/>
        <v>0</v>
      </c>
      <c r="K1218" s="16"/>
    </row>
    <row r="1219" spans="1:11" x14ac:dyDescent="0.25">
      <c r="A1219" s="181"/>
      <c r="B1219" s="182"/>
      <c r="C1219" s="196" t="s">
        <v>39</v>
      </c>
      <c r="D1219" s="197"/>
      <c r="E1219" s="197"/>
      <c r="F1219" s="197"/>
      <c r="G1219" s="198"/>
      <c r="H1219" s="191"/>
      <c r="I1219" s="88">
        <f t="shared" si="39"/>
        <v>3600</v>
      </c>
      <c r="J1219" s="88">
        <f t="shared" si="39"/>
        <v>3600</v>
      </c>
      <c r="K1219" s="16"/>
    </row>
    <row r="1220" spans="1:11" x14ac:dyDescent="0.25">
      <c r="A1220" s="181"/>
      <c r="B1220" s="182"/>
      <c r="C1220" s="196" t="s">
        <v>114</v>
      </c>
      <c r="D1220" s="197"/>
      <c r="E1220" s="197"/>
      <c r="F1220" s="197"/>
      <c r="G1220" s="198"/>
      <c r="H1220" s="191"/>
      <c r="I1220" s="88">
        <f t="shared" si="39"/>
        <v>27000</v>
      </c>
      <c r="J1220" s="88">
        <f t="shared" si="39"/>
        <v>27000</v>
      </c>
      <c r="K1220" s="16"/>
    </row>
    <row r="1221" spans="1:11" x14ac:dyDescent="0.25">
      <c r="A1221" s="181"/>
      <c r="B1221" s="182"/>
      <c r="C1221" s="196" t="s">
        <v>40</v>
      </c>
      <c r="D1221" s="197"/>
      <c r="E1221" s="197"/>
      <c r="F1221" s="197"/>
      <c r="G1221" s="198"/>
      <c r="H1221" s="191"/>
      <c r="I1221" s="88">
        <f t="shared" si="39"/>
        <v>119000</v>
      </c>
      <c r="J1221" s="88">
        <f t="shared" si="39"/>
        <v>119000</v>
      </c>
      <c r="K1221" s="16"/>
    </row>
    <row r="1222" spans="1:11" x14ac:dyDescent="0.25">
      <c r="A1222" s="181"/>
      <c r="B1222" s="182"/>
      <c r="C1222" s="196" t="s">
        <v>41</v>
      </c>
      <c r="D1222" s="197"/>
      <c r="E1222" s="197"/>
      <c r="F1222" s="197"/>
      <c r="G1222" s="198"/>
      <c r="H1222" s="191"/>
      <c r="I1222" s="88">
        <f t="shared" si="39"/>
        <v>4143300</v>
      </c>
      <c r="J1222" s="88">
        <f t="shared" si="39"/>
        <v>4143300</v>
      </c>
      <c r="K1222" s="16"/>
    </row>
    <row r="1223" spans="1:11" x14ac:dyDescent="0.25">
      <c r="A1223" s="181"/>
      <c r="B1223" s="182"/>
      <c r="C1223" s="150" t="s">
        <v>42</v>
      </c>
      <c r="D1223" s="151"/>
      <c r="E1223" s="151"/>
      <c r="F1223" s="151"/>
      <c r="G1223" s="152"/>
      <c r="H1223" s="191"/>
      <c r="I1223" s="88">
        <f t="shared" si="39"/>
        <v>0</v>
      </c>
      <c r="J1223" s="88">
        <f t="shared" si="39"/>
        <v>0</v>
      </c>
      <c r="K1223" s="16"/>
    </row>
    <row r="1224" spans="1:11" x14ac:dyDescent="0.25">
      <c r="A1224" s="181"/>
      <c r="B1224" s="182"/>
      <c r="C1224" s="150" t="s">
        <v>83</v>
      </c>
      <c r="D1224" s="151"/>
      <c r="E1224" s="151"/>
      <c r="F1224" s="151"/>
      <c r="G1224" s="152"/>
      <c r="H1224" s="191"/>
      <c r="I1224" s="88">
        <f t="shared" si="39"/>
        <v>0</v>
      </c>
      <c r="J1224" s="88">
        <f t="shared" si="39"/>
        <v>0</v>
      </c>
      <c r="K1224" s="16"/>
    </row>
    <row r="1225" spans="1:11" x14ac:dyDescent="0.25">
      <c r="A1225" s="184" t="s">
        <v>13</v>
      </c>
      <c r="B1225" s="184"/>
      <c r="C1225" s="184"/>
      <c r="D1225" s="184"/>
      <c r="E1225" s="184"/>
      <c r="F1225" s="184"/>
      <c r="G1225" s="184"/>
      <c r="H1225" s="8"/>
      <c r="I1225" s="41"/>
      <c r="J1225" s="41"/>
      <c r="K1225" s="9"/>
    </row>
    <row r="1226" spans="1:11" x14ac:dyDescent="0.25">
      <c r="A1226" s="17"/>
      <c r="B1226" s="17"/>
      <c r="C1226" s="159" t="s">
        <v>54</v>
      </c>
      <c r="D1226" s="160"/>
      <c r="E1226" s="160"/>
      <c r="F1226" s="160"/>
      <c r="G1226" s="161"/>
      <c r="H1226" s="18">
        <f>SUM(H1227:H1233)</f>
        <v>0</v>
      </c>
      <c r="I1226" s="36">
        <f>SUM(I1227:I1233)</f>
        <v>0</v>
      </c>
      <c r="J1226" s="36">
        <f>SUM(J1227:J1233)</f>
        <v>0</v>
      </c>
      <c r="K1226" s="18"/>
    </row>
    <row r="1227" spans="1:11" x14ac:dyDescent="0.25">
      <c r="A1227" s="179"/>
      <c r="B1227" s="180"/>
      <c r="C1227" s="163" t="s">
        <v>98</v>
      </c>
      <c r="D1227" s="164"/>
      <c r="E1227" s="164"/>
      <c r="F1227" s="164"/>
      <c r="G1227" s="165"/>
      <c r="H1227" s="185">
        <v>0</v>
      </c>
      <c r="I1227" s="40">
        <v>0</v>
      </c>
      <c r="J1227" s="40">
        <f>I1227</f>
        <v>0</v>
      </c>
      <c r="K1227" s="16"/>
    </row>
    <row r="1228" spans="1:11" x14ac:dyDescent="0.25">
      <c r="A1228" s="181"/>
      <c r="B1228" s="182"/>
      <c r="C1228" s="196" t="s">
        <v>43</v>
      </c>
      <c r="D1228" s="197"/>
      <c r="E1228" s="197"/>
      <c r="F1228" s="197"/>
      <c r="G1228" s="198"/>
      <c r="H1228" s="186"/>
      <c r="I1228" s="40">
        <v>0</v>
      </c>
      <c r="J1228" s="40">
        <f t="shared" ref="J1228:J1233" si="40">I1228</f>
        <v>0</v>
      </c>
      <c r="K1228" s="16"/>
    </row>
    <row r="1229" spans="1:11" x14ac:dyDescent="0.25">
      <c r="A1229" s="181"/>
      <c r="B1229" s="182"/>
      <c r="C1229" s="196" t="s">
        <v>88</v>
      </c>
      <c r="D1229" s="197"/>
      <c r="E1229" s="197"/>
      <c r="F1229" s="197"/>
      <c r="G1229" s="198"/>
      <c r="H1229" s="186"/>
      <c r="I1229" s="40">
        <v>0</v>
      </c>
      <c r="J1229" s="40">
        <f t="shared" si="40"/>
        <v>0</v>
      </c>
      <c r="K1229" s="16"/>
    </row>
    <row r="1230" spans="1:11" x14ac:dyDescent="0.25">
      <c r="A1230" s="181"/>
      <c r="B1230" s="182"/>
      <c r="C1230" s="196" t="s">
        <v>44</v>
      </c>
      <c r="D1230" s="197"/>
      <c r="E1230" s="197"/>
      <c r="F1230" s="197"/>
      <c r="G1230" s="198"/>
      <c r="H1230" s="186"/>
      <c r="I1230" s="40">
        <v>0</v>
      </c>
      <c r="J1230" s="40">
        <f t="shared" si="40"/>
        <v>0</v>
      </c>
      <c r="K1230" s="16"/>
    </row>
    <row r="1231" spans="1:11" x14ac:dyDescent="0.25">
      <c r="A1231" s="181"/>
      <c r="B1231" s="182"/>
      <c r="C1231" s="196" t="s">
        <v>45</v>
      </c>
      <c r="D1231" s="197"/>
      <c r="E1231" s="197"/>
      <c r="F1231" s="197"/>
      <c r="G1231" s="198"/>
      <c r="H1231" s="70"/>
      <c r="I1231" s="40">
        <v>0</v>
      </c>
      <c r="J1231" s="40">
        <f t="shared" si="40"/>
        <v>0</v>
      </c>
      <c r="K1231" s="16"/>
    </row>
    <row r="1232" spans="1:11" x14ac:dyDescent="0.25">
      <c r="A1232" s="181"/>
      <c r="B1232" s="182"/>
      <c r="C1232" s="150" t="s">
        <v>46</v>
      </c>
      <c r="D1232" s="151"/>
      <c r="E1232" s="151"/>
      <c r="F1232" s="151"/>
      <c r="G1232" s="152"/>
      <c r="H1232" s="70"/>
      <c r="I1232" s="40">
        <v>0</v>
      </c>
      <c r="J1232" s="40">
        <f t="shared" si="40"/>
        <v>0</v>
      </c>
      <c r="K1232" s="16"/>
    </row>
    <row r="1233" spans="1:11" ht="15.75" thickBot="1" x14ac:dyDescent="0.3">
      <c r="A1233" s="192"/>
      <c r="B1233" s="193"/>
      <c r="C1233" s="150" t="s">
        <v>84</v>
      </c>
      <c r="D1233" s="151"/>
      <c r="E1233" s="151"/>
      <c r="F1233" s="151"/>
      <c r="G1233" s="152"/>
      <c r="H1233" s="70"/>
      <c r="I1233" s="40">
        <v>0</v>
      </c>
      <c r="J1233" s="40">
        <f t="shared" si="40"/>
        <v>0</v>
      </c>
      <c r="K1233" s="16"/>
    </row>
    <row r="1234" spans="1:11" x14ac:dyDescent="0.25">
      <c r="A1234" s="219" t="s">
        <v>9</v>
      </c>
      <c r="B1234" s="220"/>
      <c r="C1234" s="220"/>
      <c r="D1234" s="220"/>
      <c r="E1234" s="220"/>
      <c r="F1234" s="220"/>
      <c r="G1234" s="220"/>
      <c r="H1234" s="10"/>
      <c r="I1234" s="50"/>
      <c r="J1234" s="50"/>
      <c r="K1234" s="11"/>
    </row>
    <row r="1235" spans="1:11" ht="34.5" customHeight="1" x14ac:dyDescent="0.25">
      <c r="A1235" s="13">
        <v>1</v>
      </c>
      <c r="B1235" s="141" t="s">
        <v>232</v>
      </c>
      <c r="C1235" s="141"/>
      <c r="D1235" s="141"/>
      <c r="E1235" s="141"/>
      <c r="F1235" s="141"/>
      <c r="G1235" s="14" t="s">
        <v>7</v>
      </c>
      <c r="H1235" s="34">
        <f>SUM(H1236:H1242)</f>
        <v>224000</v>
      </c>
      <c r="I1235" s="34">
        <f>SUM(I1236:I1242)</f>
        <v>224000</v>
      </c>
      <c r="J1235" s="34">
        <f>SUM(J1236:J1242)</f>
        <v>224000</v>
      </c>
      <c r="K1235" s="15"/>
    </row>
    <row r="1236" spans="1:11" x14ac:dyDescent="0.25">
      <c r="A1236" s="5"/>
      <c r="B1236" s="7">
        <v>3</v>
      </c>
      <c r="C1236" t="s">
        <v>16</v>
      </c>
      <c r="D1236" s="139"/>
      <c r="E1236" s="139"/>
      <c r="F1236" s="139"/>
      <c r="G1236" s="139"/>
      <c r="H1236" s="255">
        <v>224000</v>
      </c>
      <c r="I1236" s="38"/>
      <c r="J1236" s="38"/>
      <c r="K1236" s="1"/>
    </row>
    <row r="1237" spans="1:11" x14ac:dyDescent="0.25">
      <c r="A1237" s="5"/>
      <c r="B1237" s="7">
        <v>4</v>
      </c>
      <c r="C1237" t="s">
        <v>17</v>
      </c>
      <c r="D1237" s="139"/>
      <c r="E1237" s="139"/>
      <c r="F1237" s="139"/>
      <c r="G1237" s="139"/>
      <c r="H1237" s="255"/>
      <c r="I1237" s="38"/>
      <c r="J1237" s="38"/>
      <c r="K1237" s="1"/>
    </row>
    <row r="1238" spans="1:11" x14ac:dyDescent="0.25">
      <c r="A1238" s="5"/>
      <c r="B1238" s="7">
        <v>6</v>
      </c>
      <c r="C1238" t="s">
        <v>18</v>
      </c>
      <c r="D1238" s="139"/>
      <c r="E1238" s="139"/>
      <c r="F1238" s="139"/>
      <c r="G1238" s="139"/>
      <c r="H1238" s="255"/>
      <c r="I1238" s="38"/>
      <c r="J1238" s="38"/>
      <c r="K1238" s="1"/>
    </row>
    <row r="1239" spans="1:11" x14ac:dyDescent="0.25">
      <c r="A1239" s="5"/>
      <c r="B1239" s="7">
        <v>6</v>
      </c>
      <c r="C1239" t="s">
        <v>19</v>
      </c>
      <c r="D1239" s="139"/>
      <c r="E1239" s="139"/>
      <c r="F1239" s="139"/>
      <c r="G1239" s="139"/>
      <c r="H1239" s="137">
        <v>0</v>
      </c>
      <c r="I1239" s="38"/>
      <c r="J1239" s="38"/>
      <c r="K1239" s="1"/>
    </row>
    <row r="1240" spans="1:11" x14ac:dyDescent="0.25">
      <c r="A1240" s="5"/>
      <c r="B1240" s="7">
        <v>2</v>
      </c>
      <c r="C1240" s="30" t="s">
        <v>22</v>
      </c>
      <c r="D1240" s="139"/>
      <c r="E1240" s="139"/>
      <c r="F1240" s="139"/>
      <c r="G1240" s="139"/>
      <c r="H1240" s="137"/>
      <c r="I1240" s="39">
        <v>224000</v>
      </c>
      <c r="J1240" s="39">
        <f>I1240</f>
        <v>224000</v>
      </c>
      <c r="K1240" s="32" t="s">
        <v>193</v>
      </c>
    </row>
    <row r="1241" spans="1:11" x14ac:dyDescent="0.25">
      <c r="A1241" s="5"/>
      <c r="B1241" s="7">
        <v>5</v>
      </c>
      <c r="C1241" t="s">
        <v>20</v>
      </c>
      <c r="D1241" s="7"/>
      <c r="E1241" s="7"/>
      <c r="F1241" s="7"/>
      <c r="G1241" s="7">
        <f>E1241*F1241</f>
        <v>0</v>
      </c>
      <c r="H1241" s="137"/>
      <c r="I1241" s="38">
        <f>G1241</f>
        <v>0</v>
      </c>
      <c r="J1241" s="38"/>
      <c r="K1241" s="1"/>
    </row>
    <row r="1242" spans="1:11" ht="15.75" thickBot="1" x14ac:dyDescent="0.3">
      <c r="A1242" s="5"/>
      <c r="B1242" s="12">
        <v>10</v>
      </c>
      <c r="C1242" t="s">
        <v>21</v>
      </c>
      <c r="D1242" s="7"/>
      <c r="E1242" s="7"/>
      <c r="F1242" s="7"/>
      <c r="G1242" s="7">
        <f>E1242*F1242</f>
        <v>0</v>
      </c>
      <c r="H1242" s="48"/>
      <c r="I1242" s="38">
        <f>G1242</f>
        <v>0</v>
      </c>
      <c r="J1242" s="38"/>
      <c r="K1242" s="1"/>
    </row>
    <row r="1243" spans="1:11" x14ac:dyDescent="0.25">
      <c r="A1243" s="13">
        <v>2</v>
      </c>
      <c r="B1243" s="142" t="s">
        <v>202</v>
      </c>
      <c r="C1243" s="142"/>
      <c r="D1243" s="142"/>
      <c r="E1243" s="142"/>
      <c r="F1243" s="142"/>
      <c r="G1243" s="14" t="s">
        <v>7</v>
      </c>
      <c r="H1243" s="34">
        <f>SUM(H1244:H1250)</f>
        <v>5190000</v>
      </c>
      <c r="I1243" s="34">
        <f>SUM(I1244:I1250)</f>
        <v>435600</v>
      </c>
      <c r="J1243" s="34">
        <f>SUM(J1244:J1250)</f>
        <v>435600</v>
      </c>
      <c r="K1243" s="15"/>
    </row>
    <row r="1244" spans="1:11" x14ac:dyDescent="0.25">
      <c r="A1244" s="5"/>
      <c r="B1244" s="7">
        <v>3</v>
      </c>
      <c r="C1244" t="s">
        <v>16</v>
      </c>
      <c r="D1244" s="139"/>
      <c r="E1244" s="139"/>
      <c r="F1244" s="139"/>
      <c r="G1244" s="139"/>
      <c r="H1244" s="255">
        <v>2600000</v>
      </c>
      <c r="I1244" s="38"/>
      <c r="J1244" s="38"/>
      <c r="K1244" s="1"/>
    </row>
    <row r="1245" spans="1:11" x14ac:dyDescent="0.25">
      <c r="A1245" s="5"/>
      <c r="B1245" s="7">
        <v>4</v>
      </c>
      <c r="C1245" t="s">
        <v>17</v>
      </c>
      <c r="D1245" s="139"/>
      <c r="E1245" s="139"/>
      <c r="F1245" s="139"/>
      <c r="G1245" s="139"/>
      <c r="H1245" s="255"/>
      <c r="I1245" s="38"/>
      <c r="J1245" s="38"/>
      <c r="K1245" s="1"/>
    </row>
    <row r="1246" spans="1:11" x14ac:dyDescent="0.25">
      <c r="A1246" s="5"/>
      <c r="B1246" s="7">
        <v>6</v>
      </c>
      <c r="C1246" t="s">
        <v>18</v>
      </c>
      <c r="D1246" s="139"/>
      <c r="E1246" s="139"/>
      <c r="F1246" s="139"/>
      <c r="G1246" s="139"/>
      <c r="H1246" s="255"/>
      <c r="I1246" s="38"/>
      <c r="J1246" s="38"/>
      <c r="K1246" s="1"/>
    </row>
    <row r="1247" spans="1:11" x14ac:dyDescent="0.25">
      <c r="A1247" s="5"/>
      <c r="B1247" s="7">
        <v>6</v>
      </c>
      <c r="C1247" s="30" t="s">
        <v>19</v>
      </c>
      <c r="D1247" s="139"/>
      <c r="E1247" s="139"/>
      <c r="F1247" s="139"/>
      <c r="G1247" s="139"/>
      <c r="H1247" s="255"/>
      <c r="I1247" s="39">
        <v>8600</v>
      </c>
      <c r="J1247" s="39">
        <f>I1247</f>
        <v>8600</v>
      </c>
      <c r="K1247" s="1"/>
    </row>
    <row r="1248" spans="1:11" x14ac:dyDescent="0.25">
      <c r="A1248" s="5"/>
      <c r="B1248" s="7">
        <v>2</v>
      </c>
      <c r="C1248" s="30" t="s">
        <v>22</v>
      </c>
      <c r="D1248" s="139"/>
      <c r="E1248" s="139"/>
      <c r="F1248" s="139"/>
      <c r="G1248" s="139"/>
      <c r="H1248" s="137">
        <v>2590000</v>
      </c>
      <c r="I1248" s="121">
        <v>427000</v>
      </c>
      <c r="J1248" s="121">
        <f>I1248</f>
        <v>427000</v>
      </c>
      <c r="K1248" s="32" t="s">
        <v>193</v>
      </c>
    </row>
    <row r="1249" spans="1:11" x14ac:dyDescent="0.25">
      <c r="A1249" s="5"/>
      <c r="B1249" s="7">
        <v>5</v>
      </c>
      <c r="C1249" t="s">
        <v>20</v>
      </c>
      <c r="D1249" s="7"/>
      <c r="E1249" s="7"/>
      <c r="F1249" s="7"/>
      <c r="G1249" s="7">
        <f>E1249*F1249</f>
        <v>0</v>
      </c>
      <c r="H1249" s="137"/>
      <c r="I1249" s="38">
        <f>G1249</f>
        <v>0</v>
      </c>
      <c r="J1249" s="38"/>
      <c r="K1249" s="1"/>
    </row>
    <row r="1250" spans="1:11" ht="15.75" thickBot="1" x14ac:dyDescent="0.3">
      <c r="A1250" s="5"/>
      <c r="B1250" s="12">
        <v>10</v>
      </c>
      <c r="C1250" t="s">
        <v>21</v>
      </c>
      <c r="D1250" s="7"/>
      <c r="E1250" s="7"/>
      <c r="F1250" s="7"/>
      <c r="G1250" s="7">
        <f>E1250*F1250</f>
        <v>0</v>
      </c>
      <c r="H1250" s="137"/>
      <c r="I1250" s="38">
        <f>G1250</f>
        <v>0</v>
      </c>
      <c r="J1250" s="38"/>
      <c r="K1250" s="1"/>
    </row>
    <row r="1251" spans="1:11" ht="29.25" customHeight="1" x14ac:dyDescent="0.25">
      <c r="A1251" s="51">
        <v>3</v>
      </c>
      <c r="B1251" s="141" t="s">
        <v>233</v>
      </c>
      <c r="C1251" s="141"/>
      <c r="D1251" s="141"/>
      <c r="E1251" s="141"/>
      <c r="F1251" s="141"/>
      <c r="G1251" s="14" t="s">
        <v>7</v>
      </c>
      <c r="H1251" s="34">
        <f>SUM(H1252:H1258)</f>
        <v>33434132</v>
      </c>
      <c r="I1251" s="34">
        <f>SUM(I1252:I1258)</f>
        <v>3567000</v>
      </c>
      <c r="J1251" s="34">
        <f>SUM(J1252:J1258)</f>
        <v>3567000</v>
      </c>
      <c r="K1251" s="15"/>
    </row>
    <row r="1252" spans="1:11" x14ac:dyDescent="0.25">
      <c r="A1252" s="5"/>
      <c r="B1252" s="7">
        <v>3</v>
      </c>
      <c r="C1252" t="s">
        <v>16</v>
      </c>
      <c r="D1252" s="139"/>
      <c r="E1252" s="139"/>
      <c r="F1252" s="139"/>
      <c r="G1252" s="139"/>
      <c r="H1252" s="255">
        <v>19088930</v>
      </c>
      <c r="I1252" s="38"/>
      <c r="J1252" s="38"/>
      <c r="K1252" s="1"/>
    </row>
    <row r="1253" spans="1:11" ht="45" x14ac:dyDescent="0.25">
      <c r="A1253" s="5"/>
      <c r="B1253" s="7">
        <v>4</v>
      </c>
      <c r="C1253" s="89" t="s">
        <v>236</v>
      </c>
      <c r="D1253" s="139"/>
      <c r="E1253" s="139"/>
      <c r="F1253" s="139"/>
      <c r="G1253" s="139"/>
      <c r="H1253" s="255"/>
      <c r="I1253" s="39">
        <v>10000</v>
      </c>
      <c r="J1253" s="39">
        <f>I1253</f>
        <v>10000</v>
      </c>
      <c r="K1253" s="258" t="s">
        <v>193</v>
      </c>
    </row>
    <row r="1254" spans="1:11" x14ac:dyDescent="0.25">
      <c r="A1254" s="5"/>
      <c r="B1254" s="7">
        <v>6</v>
      </c>
      <c r="C1254" s="30" t="s">
        <v>18</v>
      </c>
      <c r="D1254" s="139"/>
      <c r="E1254" s="139"/>
      <c r="F1254" s="139"/>
      <c r="G1254" s="139"/>
      <c r="H1254" s="255"/>
      <c r="I1254" s="39">
        <v>40000</v>
      </c>
      <c r="J1254" s="39">
        <f t="shared" ref="J1254:J1255" si="41">I1254</f>
        <v>40000</v>
      </c>
      <c r="K1254" s="258"/>
    </row>
    <row r="1255" spans="1:11" x14ac:dyDescent="0.25">
      <c r="A1255" s="5"/>
      <c r="B1255" s="7">
        <v>6</v>
      </c>
      <c r="C1255" s="30" t="s">
        <v>19</v>
      </c>
      <c r="D1255" s="139"/>
      <c r="E1255" s="139"/>
      <c r="F1255" s="139"/>
      <c r="G1255" s="139"/>
      <c r="H1255" s="137">
        <v>14345202</v>
      </c>
      <c r="I1255" s="39">
        <v>17000</v>
      </c>
      <c r="J1255" s="39">
        <f t="shared" si="41"/>
        <v>17000</v>
      </c>
      <c r="K1255" s="258"/>
    </row>
    <row r="1256" spans="1:11" x14ac:dyDescent="0.25">
      <c r="A1256" s="5"/>
      <c r="B1256" s="7">
        <v>2</v>
      </c>
      <c r="C1256" s="30" t="s">
        <v>22</v>
      </c>
      <c r="D1256" s="139"/>
      <c r="E1256" s="139"/>
      <c r="F1256" s="139"/>
      <c r="G1256" s="139"/>
      <c r="H1256" s="137"/>
      <c r="I1256" s="125">
        <v>3500000</v>
      </c>
      <c r="J1256" s="125">
        <f>I1256</f>
        <v>3500000</v>
      </c>
      <c r="K1256" s="258"/>
    </row>
    <row r="1257" spans="1:11" x14ac:dyDescent="0.25">
      <c r="A1257" s="5"/>
      <c r="B1257" s="7">
        <v>5</v>
      </c>
      <c r="C1257" t="s">
        <v>20</v>
      </c>
      <c r="D1257" s="7"/>
      <c r="E1257" s="7"/>
      <c r="F1257" s="7"/>
      <c r="G1257" s="7">
        <f>E1257*F1257</f>
        <v>0</v>
      </c>
      <c r="H1257" s="137"/>
      <c r="I1257" s="38">
        <f>G1257</f>
        <v>0</v>
      </c>
      <c r="J1257" s="38"/>
      <c r="K1257" s="1"/>
    </row>
    <row r="1258" spans="1:11" x14ac:dyDescent="0.25">
      <c r="A1258" s="5"/>
      <c r="B1258" s="12">
        <v>10</v>
      </c>
      <c r="C1258" t="s">
        <v>21</v>
      </c>
      <c r="D1258" s="7"/>
      <c r="E1258" s="7"/>
      <c r="F1258" s="7"/>
      <c r="G1258" s="7">
        <f>E1258*F1258</f>
        <v>0</v>
      </c>
      <c r="H1258" s="48"/>
      <c r="I1258" s="38">
        <f>G1258</f>
        <v>0</v>
      </c>
      <c r="J1258" s="38"/>
      <c r="K1258" s="1"/>
    </row>
    <row r="1259" spans="1:11" x14ac:dyDescent="0.25">
      <c r="A1259" s="17"/>
      <c r="B1259" s="17"/>
      <c r="C1259" s="159" t="s">
        <v>48</v>
      </c>
      <c r="D1259" s="160"/>
      <c r="E1259" s="160"/>
      <c r="F1259" s="160"/>
      <c r="G1259" s="161"/>
      <c r="H1259" s="18">
        <f>SUM(H1260:H1266)</f>
        <v>21912930</v>
      </c>
      <c r="I1259" s="36">
        <f>SUM(I1260:I1266)</f>
        <v>4226600</v>
      </c>
      <c r="J1259" s="36">
        <f>SUM(J1260:J1266)</f>
        <v>4226600</v>
      </c>
      <c r="K1259" s="18"/>
    </row>
    <row r="1260" spans="1:11" x14ac:dyDescent="0.25">
      <c r="A1260" s="179"/>
      <c r="B1260" s="180"/>
      <c r="C1260" s="163" t="s">
        <v>99</v>
      </c>
      <c r="D1260" s="164"/>
      <c r="E1260" s="164"/>
      <c r="F1260" s="164"/>
      <c r="G1260" s="165"/>
      <c r="H1260" s="190">
        <f>H1236+H1244+H1252</f>
        <v>21912930</v>
      </c>
      <c r="I1260" s="40">
        <f>I1236+I1244+I1252</f>
        <v>0</v>
      </c>
      <c r="J1260" s="40">
        <f>I1260</f>
        <v>0</v>
      </c>
      <c r="K1260" s="16"/>
    </row>
    <row r="1261" spans="1:11" x14ac:dyDescent="0.25">
      <c r="A1261" s="181"/>
      <c r="B1261" s="182"/>
      <c r="C1261" s="196" t="s">
        <v>0</v>
      </c>
      <c r="D1261" s="197"/>
      <c r="E1261" s="197"/>
      <c r="F1261" s="197"/>
      <c r="G1261" s="198"/>
      <c r="H1261" s="186"/>
      <c r="I1261" s="40">
        <f t="shared" ref="I1261:I1266" si="42">I1237+I1245+I1253</f>
        <v>10000</v>
      </c>
      <c r="J1261" s="40">
        <f t="shared" ref="J1261:J1266" si="43">I1261</f>
        <v>10000</v>
      </c>
      <c r="K1261" s="16"/>
    </row>
    <row r="1262" spans="1:11" x14ac:dyDescent="0.25">
      <c r="A1262" s="181"/>
      <c r="B1262" s="182"/>
      <c r="C1262" s="196" t="s">
        <v>89</v>
      </c>
      <c r="D1262" s="197"/>
      <c r="E1262" s="197"/>
      <c r="F1262" s="197"/>
      <c r="G1262" s="198"/>
      <c r="H1262" s="186"/>
      <c r="I1262" s="40">
        <f t="shared" si="42"/>
        <v>40000</v>
      </c>
      <c r="J1262" s="40">
        <f t="shared" si="43"/>
        <v>40000</v>
      </c>
      <c r="K1262" s="16"/>
    </row>
    <row r="1263" spans="1:11" x14ac:dyDescent="0.25">
      <c r="A1263" s="181"/>
      <c r="B1263" s="182"/>
      <c r="C1263" s="196" t="s">
        <v>1</v>
      </c>
      <c r="D1263" s="197"/>
      <c r="E1263" s="197"/>
      <c r="F1263" s="197"/>
      <c r="G1263" s="198"/>
      <c r="H1263" s="70"/>
      <c r="I1263" s="40">
        <f t="shared" si="42"/>
        <v>25600</v>
      </c>
      <c r="J1263" s="40">
        <f t="shared" si="43"/>
        <v>25600</v>
      </c>
      <c r="K1263" s="16"/>
    </row>
    <row r="1264" spans="1:11" x14ac:dyDescent="0.25">
      <c r="A1264" s="181"/>
      <c r="B1264" s="182"/>
      <c r="C1264" s="196" t="s">
        <v>47</v>
      </c>
      <c r="D1264" s="197"/>
      <c r="E1264" s="197"/>
      <c r="F1264" s="197"/>
      <c r="G1264" s="198"/>
      <c r="H1264" s="70"/>
      <c r="I1264" s="40">
        <f t="shared" si="42"/>
        <v>4151000</v>
      </c>
      <c r="J1264" s="40">
        <f t="shared" si="43"/>
        <v>4151000</v>
      </c>
      <c r="K1264" s="16"/>
    </row>
    <row r="1265" spans="1:11" x14ac:dyDescent="0.25">
      <c r="A1265" s="181"/>
      <c r="B1265" s="182"/>
      <c r="C1265" s="150" t="s">
        <v>2</v>
      </c>
      <c r="D1265" s="151"/>
      <c r="E1265" s="151"/>
      <c r="F1265" s="151"/>
      <c r="G1265" s="152"/>
      <c r="H1265" s="70"/>
      <c r="I1265" s="40">
        <f t="shared" si="42"/>
        <v>0</v>
      </c>
      <c r="J1265" s="40">
        <f t="shared" si="43"/>
        <v>0</v>
      </c>
      <c r="K1265" s="16"/>
    </row>
    <row r="1266" spans="1:11" x14ac:dyDescent="0.25">
      <c r="A1266" s="181"/>
      <c r="B1266" s="182"/>
      <c r="C1266" s="150" t="s">
        <v>85</v>
      </c>
      <c r="D1266" s="151"/>
      <c r="E1266" s="151"/>
      <c r="F1266" s="151"/>
      <c r="G1266" s="152"/>
      <c r="H1266" s="70"/>
      <c r="I1266" s="40">
        <f t="shared" si="42"/>
        <v>0</v>
      </c>
      <c r="J1266" s="40">
        <f t="shared" si="43"/>
        <v>0</v>
      </c>
      <c r="K1266" s="16"/>
    </row>
    <row r="1267" spans="1:11" x14ac:dyDescent="0.25">
      <c r="A1267" s="184" t="s">
        <v>14</v>
      </c>
      <c r="B1267" s="184"/>
      <c r="C1267" s="184"/>
      <c r="D1267" s="184"/>
      <c r="E1267" s="184"/>
      <c r="F1267" s="184"/>
      <c r="G1267" s="184"/>
      <c r="H1267" s="8"/>
      <c r="I1267" s="41"/>
      <c r="J1267" s="41"/>
      <c r="K1267" s="9"/>
    </row>
    <row r="1268" spans="1:11" x14ac:dyDescent="0.25">
      <c r="A1268" s="17"/>
      <c r="B1268" s="17"/>
      <c r="C1268" s="159" t="s">
        <v>55</v>
      </c>
      <c r="D1268" s="160"/>
      <c r="E1268" s="160"/>
      <c r="F1268" s="160"/>
      <c r="G1268" s="161"/>
      <c r="H1268" s="18">
        <f>SUM(H1269:H1275)</f>
        <v>0</v>
      </c>
      <c r="I1268" s="18">
        <f>SUM(I1269:I1275)</f>
        <v>0</v>
      </c>
      <c r="J1268" s="18">
        <f>SUM(J1269:J1275)</f>
        <v>0</v>
      </c>
      <c r="K1268" s="18"/>
    </row>
    <row r="1269" spans="1:11" x14ac:dyDescent="0.25">
      <c r="A1269" s="179"/>
      <c r="B1269" s="180"/>
      <c r="C1269" s="163" t="s">
        <v>100</v>
      </c>
      <c r="D1269" s="164"/>
      <c r="E1269" s="164"/>
      <c r="F1269" s="164"/>
      <c r="G1269" s="165"/>
      <c r="H1269" s="185">
        <v>0</v>
      </c>
      <c r="I1269" s="16">
        <v>0</v>
      </c>
      <c r="J1269" s="16">
        <f>I1269</f>
        <v>0</v>
      </c>
      <c r="K1269" s="16"/>
    </row>
    <row r="1270" spans="1:11" x14ac:dyDescent="0.25">
      <c r="A1270" s="181"/>
      <c r="B1270" s="182"/>
      <c r="C1270" s="196" t="s">
        <v>56</v>
      </c>
      <c r="D1270" s="197"/>
      <c r="E1270" s="197"/>
      <c r="F1270" s="197"/>
      <c r="G1270" s="198"/>
      <c r="H1270" s="186"/>
      <c r="I1270" s="16">
        <v>0</v>
      </c>
      <c r="J1270" s="16">
        <f t="shared" ref="J1270:J1275" si="44">I1270</f>
        <v>0</v>
      </c>
      <c r="K1270" s="16"/>
    </row>
    <row r="1271" spans="1:11" x14ac:dyDescent="0.25">
      <c r="A1271" s="181"/>
      <c r="B1271" s="182"/>
      <c r="C1271" s="196" t="s">
        <v>90</v>
      </c>
      <c r="D1271" s="197"/>
      <c r="E1271" s="197"/>
      <c r="F1271" s="197"/>
      <c r="G1271" s="198"/>
      <c r="H1271" s="186"/>
      <c r="I1271" s="16">
        <v>0</v>
      </c>
      <c r="J1271" s="16">
        <f t="shared" si="44"/>
        <v>0</v>
      </c>
      <c r="K1271" s="16"/>
    </row>
    <row r="1272" spans="1:11" x14ac:dyDescent="0.25">
      <c r="A1272" s="181"/>
      <c r="B1272" s="182"/>
      <c r="C1272" s="196" t="s">
        <v>57</v>
      </c>
      <c r="D1272" s="197"/>
      <c r="E1272" s="197"/>
      <c r="F1272" s="197"/>
      <c r="G1272" s="198"/>
      <c r="H1272" s="70"/>
      <c r="I1272" s="16">
        <v>0</v>
      </c>
      <c r="J1272" s="16">
        <f t="shared" si="44"/>
        <v>0</v>
      </c>
      <c r="K1272" s="16"/>
    </row>
    <row r="1273" spans="1:11" x14ac:dyDescent="0.25">
      <c r="A1273" s="181"/>
      <c r="B1273" s="182"/>
      <c r="C1273" s="196" t="s">
        <v>58</v>
      </c>
      <c r="D1273" s="197"/>
      <c r="E1273" s="197"/>
      <c r="F1273" s="197"/>
      <c r="G1273" s="198"/>
      <c r="H1273" s="70"/>
      <c r="I1273" s="16">
        <v>0</v>
      </c>
      <c r="J1273" s="16">
        <f t="shared" si="44"/>
        <v>0</v>
      </c>
      <c r="K1273" s="16"/>
    </row>
    <row r="1274" spans="1:11" x14ac:dyDescent="0.25">
      <c r="A1274" s="181"/>
      <c r="B1274" s="182"/>
      <c r="C1274" s="150" t="s">
        <v>59</v>
      </c>
      <c r="D1274" s="151"/>
      <c r="E1274" s="151"/>
      <c r="F1274" s="151"/>
      <c r="G1274" s="152"/>
      <c r="H1274" s="70"/>
      <c r="I1274" s="16">
        <v>0</v>
      </c>
      <c r="J1274" s="16">
        <f t="shared" si="44"/>
        <v>0</v>
      </c>
      <c r="K1274" s="16"/>
    </row>
    <row r="1275" spans="1:11" x14ac:dyDescent="0.25">
      <c r="A1275" s="181"/>
      <c r="B1275" s="182"/>
      <c r="C1275" s="150" t="s">
        <v>86</v>
      </c>
      <c r="D1275" s="151"/>
      <c r="E1275" s="151"/>
      <c r="F1275" s="151"/>
      <c r="G1275" s="152"/>
      <c r="H1275" s="70"/>
      <c r="I1275" s="16">
        <v>0</v>
      </c>
      <c r="J1275" s="16">
        <f t="shared" si="44"/>
        <v>0</v>
      </c>
      <c r="K1275" s="16"/>
    </row>
    <row r="1276" spans="1:11" ht="15.75" thickBot="1" x14ac:dyDescent="0.3">
      <c r="A1276" s="184" t="s">
        <v>15</v>
      </c>
      <c r="B1276" s="184"/>
      <c r="C1276" s="184"/>
      <c r="D1276" s="184"/>
      <c r="E1276" s="184"/>
      <c r="F1276" s="184"/>
      <c r="G1276" s="184"/>
      <c r="H1276" s="8"/>
      <c r="I1276" s="9"/>
      <c r="J1276" s="9"/>
      <c r="K1276" s="9"/>
    </row>
    <row r="1277" spans="1:11" ht="49.5" customHeight="1" x14ac:dyDescent="0.25">
      <c r="A1277" s="135">
        <v>1</v>
      </c>
      <c r="B1277" s="141" t="s">
        <v>190</v>
      </c>
      <c r="C1277" s="141"/>
      <c r="D1277" s="141"/>
      <c r="E1277" s="141"/>
      <c r="F1277" s="141"/>
      <c r="G1277" s="14" t="s">
        <v>7</v>
      </c>
      <c r="H1277" s="46">
        <f>H1278</f>
        <v>54169820</v>
      </c>
      <c r="I1277" s="34">
        <f>SUM(I1278:I1284)</f>
        <v>160000</v>
      </c>
      <c r="J1277" s="34">
        <f>SUM(J1278:J1284)</f>
        <v>160000</v>
      </c>
      <c r="K1277" s="34"/>
    </row>
    <row r="1278" spans="1:11" x14ac:dyDescent="0.25">
      <c r="A1278" s="5"/>
      <c r="B1278" s="7">
        <v>3</v>
      </c>
      <c r="C1278" t="s">
        <v>16</v>
      </c>
      <c r="D1278" s="139"/>
      <c r="E1278" s="139"/>
      <c r="F1278" s="139"/>
      <c r="G1278" s="139"/>
      <c r="H1278" s="138">
        <v>54169820</v>
      </c>
      <c r="I1278" s="38"/>
      <c r="J1278" s="38"/>
      <c r="K1278" s="38"/>
    </row>
    <row r="1279" spans="1:11" x14ac:dyDescent="0.25">
      <c r="A1279" s="5"/>
      <c r="B1279" s="7">
        <v>4</v>
      </c>
      <c r="C1279" s="30" t="s">
        <v>17</v>
      </c>
      <c r="D1279" s="139"/>
      <c r="E1279" s="139"/>
      <c r="F1279" s="139"/>
      <c r="G1279" s="139"/>
      <c r="H1279" s="138"/>
      <c r="I1279" s="39">
        <v>10000</v>
      </c>
      <c r="J1279" s="39">
        <f>I1279</f>
        <v>10000</v>
      </c>
      <c r="K1279" s="259" t="s">
        <v>128</v>
      </c>
    </row>
    <row r="1280" spans="1:11" x14ac:dyDescent="0.25">
      <c r="A1280" s="5"/>
      <c r="B1280" s="7">
        <v>6</v>
      </c>
      <c r="C1280" s="30" t="s">
        <v>18</v>
      </c>
      <c r="D1280" s="139"/>
      <c r="E1280" s="139"/>
      <c r="F1280" s="139"/>
      <c r="G1280" s="139"/>
      <c r="H1280" s="138"/>
      <c r="I1280" s="121">
        <v>2000</v>
      </c>
      <c r="J1280" s="121">
        <f t="shared" ref="J1280:J1281" si="45">I1280</f>
        <v>2000</v>
      </c>
      <c r="K1280" s="259"/>
    </row>
    <row r="1281" spans="1:11" x14ac:dyDescent="0.25">
      <c r="A1281" s="5"/>
      <c r="B1281" s="7">
        <v>6</v>
      </c>
      <c r="C1281" s="30" t="s">
        <v>19</v>
      </c>
      <c r="D1281" s="139"/>
      <c r="E1281" s="139"/>
      <c r="F1281" s="139"/>
      <c r="G1281" s="139"/>
      <c r="H1281" s="137">
        <v>5400000</v>
      </c>
      <c r="I1281" s="121">
        <v>148000</v>
      </c>
      <c r="J1281" s="121">
        <f t="shared" si="45"/>
        <v>148000</v>
      </c>
      <c r="K1281" s="259"/>
    </row>
    <row r="1282" spans="1:11" x14ac:dyDescent="0.25">
      <c r="A1282" s="5"/>
      <c r="B1282" s="7">
        <v>2</v>
      </c>
      <c r="C1282" s="30" t="s">
        <v>22</v>
      </c>
      <c r="D1282" s="139"/>
      <c r="E1282" s="139"/>
      <c r="F1282" s="139"/>
      <c r="G1282" s="139"/>
      <c r="H1282" s="137"/>
      <c r="I1282" s="125">
        <v>0</v>
      </c>
      <c r="J1282" s="125">
        <f>I1282</f>
        <v>0</v>
      </c>
      <c r="K1282" s="259"/>
    </row>
    <row r="1283" spans="1:11" x14ac:dyDescent="0.25">
      <c r="A1283" s="5"/>
      <c r="B1283" s="7">
        <v>5</v>
      </c>
      <c r="C1283" t="s">
        <v>20</v>
      </c>
      <c r="D1283" s="7"/>
      <c r="E1283" s="7"/>
      <c r="F1283" s="7"/>
      <c r="G1283" s="7">
        <f>E1283*F1283</f>
        <v>0</v>
      </c>
      <c r="H1283" s="137"/>
      <c r="I1283" s="38">
        <f>G1283</f>
        <v>0</v>
      </c>
      <c r="J1283" s="38">
        <f>I1283</f>
        <v>0</v>
      </c>
      <c r="K1283" s="38"/>
    </row>
    <row r="1284" spans="1:11" ht="15.75" thickBot="1" x14ac:dyDescent="0.3">
      <c r="A1284" s="5"/>
      <c r="B1284" s="12">
        <v>10</v>
      </c>
      <c r="C1284" t="s">
        <v>21</v>
      </c>
      <c r="D1284" s="7"/>
      <c r="E1284" s="7"/>
      <c r="F1284" s="7"/>
      <c r="G1284" s="7">
        <f>E1284*F1284</f>
        <v>0</v>
      </c>
      <c r="H1284" s="68"/>
      <c r="I1284" s="38">
        <f>G1284</f>
        <v>0</v>
      </c>
      <c r="J1284" s="38">
        <f>I1284</f>
        <v>0</v>
      </c>
      <c r="K1284" s="38"/>
    </row>
    <row r="1285" spans="1:11" ht="40.5" customHeight="1" x14ac:dyDescent="0.25">
      <c r="A1285" s="13">
        <v>2</v>
      </c>
      <c r="B1285" s="141" t="s">
        <v>200</v>
      </c>
      <c r="C1285" s="141"/>
      <c r="D1285" s="141"/>
      <c r="E1285" s="141"/>
      <c r="F1285" s="141"/>
      <c r="G1285" s="14" t="s">
        <v>7</v>
      </c>
      <c r="H1285" s="46">
        <f>H1286</f>
        <v>1510000</v>
      </c>
      <c r="I1285" s="34">
        <f>SUM(I1286:I1292)</f>
        <v>1100000</v>
      </c>
      <c r="J1285" s="34">
        <f>SUM(J1286:J1292)</f>
        <v>1100000</v>
      </c>
      <c r="K1285" s="15"/>
    </row>
    <row r="1286" spans="1:11" x14ac:dyDescent="0.25">
      <c r="A1286" s="5"/>
      <c r="B1286" s="7">
        <v>3</v>
      </c>
      <c r="C1286" t="s">
        <v>16</v>
      </c>
      <c r="D1286" s="139"/>
      <c r="E1286" s="139"/>
      <c r="F1286" s="139"/>
      <c r="G1286" s="139"/>
      <c r="H1286" s="138">
        <v>1510000</v>
      </c>
      <c r="I1286" s="38"/>
      <c r="J1286" s="38"/>
      <c r="K1286" s="1"/>
    </row>
    <row r="1287" spans="1:11" x14ac:dyDescent="0.25">
      <c r="A1287" s="5"/>
      <c r="B1287" s="7">
        <v>4</v>
      </c>
      <c r="C1287" t="s">
        <v>17</v>
      </c>
      <c r="D1287" s="139"/>
      <c r="E1287" s="139"/>
      <c r="F1287" s="139"/>
      <c r="G1287" s="139"/>
      <c r="H1287" s="138"/>
      <c r="I1287" s="38"/>
      <c r="J1287" s="38"/>
      <c r="K1287" s="1"/>
    </row>
    <row r="1288" spans="1:11" x14ac:dyDescent="0.25">
      <c r="A1288" s="5"/>
      <c r="B1288" s="7">
        <v>6</v>
      </c>
      <c r="C1288" t="s">
        <v>18</v>
      </c>
      <c r="D1288" s="139"/>
      <c r="E1288" s="139"/>
      <c r="F1288" s="139"/>
      <c r="G1288" s="139"/>
      <c r="H1288" s="138"/>
      <c r="I1288" s="38"/>
      <c r="J1288" s="38"/>
      <c r="K1288" s="1"/>
    </row>
    <row r="1289" spans="1:11" x14ac:dyDescent="0.25">
      <c r="A1289" s="5"/>
      <c r="B1289" s="7">
        <v>6</v>
      </c>
      <c r="C1289" t="s">
        <v>19</v>
      </c>
      <c r="D1289" s="139"/>
      <c r="E1289" s="139"/>
      <c r="F1289" s="139"/>
      <c r="G1289" s="139"/>
      <c r="H1289" s="137">
        <v>1495000</v>
      </c>
      <c r="I1289" s="38"/>
      <c r="J1289" s="38"/>
      <c r="K1289" s="1"/>
    </row>
    <row r="1290" spans="1:11" x14ac:dyDescent="0.25">
      <c r="A1290" s="5"/>
      <c r="B1290" s="7">
        <v>2</v>
      </c>
      <c r="C1290" s="30" t="s">
        <v>22</v>
      </c>
      <c r="D1290" s="139"/>
      <c r="E1290" s="139"/>
      <c r="F1290" s="139"/>
      <c r="G1290" s="139"/>
      <c r="H1290" s="137"/>
      <c r="I1290" s="121">
        <v>1100000</v>
      </c>
      <c r="J1290" s="121">
        <f>I1290</f>
        <v>1100000</v>
      </c>
      <c r="K1290" s="32" t="s">
        <v>193</v>
      </c>
    </row>
    <row r="1291" spans="1:11" x14ac:dyDescent="0.25">
      <c r="A1291" s="5"/>
      <c r="B1291" s="7">
        <v>5</v>
      </c>
      <c r="C1291" t="s">
        <v>20</v>
      </c>
      <c r="D1291" s="7"/>
      <c r="E1291" s="7"/>
      <c r="F1291" s="7"/>
      <c r="G1291" s="7">
        <f>E1291*F1291</f>
        <v>0</v>
      </c>
      <c r="H1291" s="137"/>
      <c r="I1291" s="38">
        <f>G1291</f>
        <v>0</v>
      </c>
      <c r="J1291" s="38"/>
      <c r="K1291" s="1"/>
    </row>
    <row r="1292" spans="1:11" x14ac:dyDescent="0.25">
      <c r="A1292" s="5"/>
      <c r="B1292" s="12">
        <v>10</v>
      </c>
      <c r="C1292" t="s">
        <v>21</v>
      </c>
      <c r="D1292" s="7"/>
      <c r="E1292" s="7"/>
      <c r="F1292" s="7"/>
      <c r="G1292" s="7">
        <f>E1292*F1292</f>
        <v>0</v>
      </c>
      <c r="H1292" s="3"/>
      <c r="I1292" s="38">
        <f>G1292</f>
        <v>0</v>
      </c>
      <c r="J1292" s="38"/>
      <c r="K1292" s="1"/>
    </row>
    <row r="1293" spans="1:11" x14ac:dyDescent="0.25">
      <c r="A1293" s="17"/>
      <c r="B1293" s="17"/>
      <c r="C1293" s="159" t="s">
        <v>60</v>
      </c>
      <c r="D1293" s="160"/>
      <c r="E1293" s="160"/>
      <c r="F1293" s="160"/>
      <c r="G1293" s="161"/>
      <c r="H1293" s="18">
        <f>SUM(H1294:H1300)</f>
        <v>55679820</v>
      </c>
      <c r="I1293" s="36">
        <f>SUM(I1294:I1300)</f>
        <v>1260000</v>
      </c>
      <c r="J1293" s="36">
        <f>SUM(J1294:J1300)</f>
        <v>1260000</v>
      </c>
      <c r="K1293" s="18"/>
    </row>
    <row r="1294" spans="1:11" x14ac:dyDescent="0.25">
      <c r="A1294" s="179"/>
      <c r="B1294" s="180"/>
      <c r="C1294" s="163" t="s">
        <v>92</v>
      </c>
      <c r="D1294" s="164"/>
      <c r="E1294" s="164"/>
      <c r="F1294" s="164"/>
      <c r="G1294" s="165"/>
      <c r="H1294" s="223">
        <f>H1278+H1286</f>
        <v>55679820</v>
      </c>
      <c r="I1294" s="40">
        <f>I1278+I1286</f>
        <v>0</v>
      </c>
      <c r="J1294" s="40">
        <f>J1278+J1286</f>
        <v>0</v>
      </c>
      <c r="K1294" s="16"/>
    </row>
    <row r="1295" spans="1:11" x14ac:dyDescent="0.25">
      <c r="A1295" s="181"/>
      <c r="B1295" s="182"/>
      <c r="C1295" s="196" t="s">
        <v>61</v>
      </c>
      <c r="D1295" s="197"/>
      <c r="E1295" s="197"/>
      <c r="F1295" s="197"/>
      <c r="G1295" s="198"/>
      <c r="H1295" s="224"/>
      <c r="I1295" s="40">
        <f t="shared" ref="I1295:J1300" si="46">I1279+I1287</f>
        <v>10000</v>
      </c>
      <c r="J1295" s="40">
        <f t="shared" si="46"/>
        <v>10000</v>
      </c>
      <c r="K1295" s="16"/>
    </row>
    <row r="1296" spans="1:11" x14ac:dyDescent="0.25">
      <c r="A1296" s="181"/>
      <c r="B1296" s="182"/>
      <c r="C1296" s="196" t="s">
        <v>91</v>
      </c>
      <c r="D1296" s="197"/>
      <c r="E1296" s="197"/>
      <c r="F1296" s="197"/>
      <c r="G1296" s="198"/>
      <c r="H1296" s="224"/>
      <c r="I1296" s="40">
        <f t="shared" si="46"/>
        <v>2000</v>
      </c>
      <c r="J1296" s="40">
        <f t="shared" si="46"/>
        <v>2000</v>
      </c>
      <c r="K1296" s="16"/>
    </row>
    <row r="1297" spans="1:11" x14ac:dyDescent="0.25">
      <c r="A1297" s="181"/>
      <c r="B1297" s="182"/>
      <c r="C1297" s="196" t="s">
        <v>62</v>
      </c>
      <c r="D1297" s="197"/>
      <c r="E1297" s="197"/>
      <c r="F1297" s="197"/>
      <c r="G1297" s="198"/>
      <c r="H1297" s="70"/>
      <c r="I1297" s="40">
        <f t="shared" si="46"/>
        <v>148000</v>
      </c>
      <c r="J1297" s="40">
        <f t="shared" si="46"/>
        <v>148000</v>
      </c>
      <c r="K1297" s="16"/>
    </row>
    <row r="1298" spans="1:11" x14ac:dyDescent="0.25">
      <c r="A1298" s="181"/>
      <c r="B1298" s="182"/>
      <c r="C1298" s="196" t="s">
        <v>63</v>
      </c>
      <c r="D1298" s="197"/>
      <c r="E1298" s="197"/>
      <c r="F1298" s="197"/>
      <c r="G1298" s="198"/>
      <c r="H1298" s="70"/>
      <c r="I1298" s="40">
        <f t="shared" si="46"/>
        <v>1100000</v>
      </c>
      <c r="J1298" s="40">
        <f t="shared" si="46"/>
        <v>1100000</v>
      </c>
      <c r="K1298" s="16"/>
    </row>
    <row r="1299" spans="1:11" x14ac:dyDescent="0.25">
      <c r="A1299" s="181"/>
      <c r="B1299" s="182"/>
      <c r="C1299" s="196" t="s">
        <v>64</v>
      </c>
      <c r="D1299" s="197"/>
      <c r="E1299" s="197"/>
      <c r="F1299" s="197"/>
      <c r="G1299" s="198"/>
      <c r="H1299" s="70"/>
      <c r="I1299" s="40">
        <f t="shared" si="46"/>
        <v>0</v>
      </c>
      <c r="J1299" s="40">
        <f t="shared" si="46"/>
        <v>0</v>
      </c>
      <c r="K1299" s="16"/>
    </row>
    <row r="1300" spans="1:11" ht="15.75" thickBot="1" x14ac:dyDescent="0.3">
      <c r="A1300" s="192"/>
      <c r="B1300" s="193"/>
      <c r="C1300" s="150" t="s">
        <v>86</v>
      </c>
      <c r="D1300" s="151"/>
      <c r="E1300" s="151"/>
      <c r="F1300" s="151"/>
      <c r="G1300" s="152"/>
      <c r="H1300" s="70"/>
      <c r="I1300" s="40">
        <f t="shared" si="46"/>
        <v>0</v>
      </c>
      <c r="J1300" s="40">
        <f t="shared" si="46"/>
        <v>0</v>
      </c>
      <c r="K1300" s="16"/>
    </row>
    <row r="1301" spans="1:11" x14ac:dyDescent="0.25">
      <c r="A1301" s="227"/>
      <c r="B1301" s="228"/>
      <c r="C1301" s="202" t="s">
        <v>101</v>
      </c>
      <c r="D1301" s="203"/>
      <c r="E1301" s="203"/>
      <c r="F1301" s="203"/>
      <c r="G1301" s="203"/>
      <c r="H1301" s="237">
        <f>H1158+H1167+H1184+H1193+H1218+H1227+H1260+H1269+H1294</f>
        <v>86518031</v>
      </c>
      <c r="I1301" s="42">
        <f>I1158+I1167+I1184+I1193+I1218+I1227+I1260+I1269+I1294</f>
        <v>0</v>
      </c>
      <c r="J1301" s="42">
        <f>J1158+J1167+J1184+J1193+J1218+J1227+J1260+J1269+J1294</f>
        <v>0</v>
      </c>
      <c r="K1301" s="23"/>
    </row>
    <row r="1302" spans="1:11" x14ac:dyDescent="0.25">
      <c r="A1302" s="229"/>
      <c r="B1302" s="181"/>
      <c r="C1302" s="194" t="s">
        <v>75</v>
      </c>
      <c r="D1302" s="195"/>
      <c r="E1302" s="195"/>
      <c r="F1302" s="195"/>
      <c r="G1302" s="195"/>
      <c r="H1302" s="254"/>
      <c r="I1302" s="43">
        <f t="shared" ref="I1302:J1307" si="47">I1159+I1168+I1185+I1194+I1219+I1228+I1261+I1270+I1295</f>
        <v>23600</v>
      </c>
      <c r="J1302" s="43">
        <f t="shared" si="47"/>
        <v>23600</v>
      </c>
      <c r="K1302" s="24"/>
    </row>
    <row r="1303" spans="1:11" x14ac:dyDescent="0.25">
      <c r="A1303" s="229"/>
      <c r="B1303" s="181"/>
      <c r="C1303" s="194" t="s">
        <v>76</v>
      </c>
      <c r="D1303" s="195"/>
      <c r="E1303" s="195"/>
      <c r="F1303" s="195"/>
      <c r="G1303" s="195"/>
      <c r="H1303" s="254"/>
      <c r="I1303" s="43">
        <f t="shared" si="47"/>
        <v>69000</v>
      </c>
      <c r="J1303" s="43">
        <f t="shared" si="47"/>
        <v>69000</v>
      </c>
      <c r="K1303" s="24"/>
    </row>
    <row r="1304" spans="1:11" x14ac:dyDescent="0.25">
      <c r="A1304" s="229"/>
      <c r="B1304" s="181"/>
      <c r="C1304" s="194" t="s">
        <v>77</v>
      </c>
      <c r="D1304" s="195"/>
      <c r="E1304" s="195"/>
      <c r="F1304" s="195"/>
      <c r="G1304" s="195"/>
      <c r="H1304" s="73"/>
      <c r="I1304" s="43">
        <f t="shared" si="47"/>
        <v>299300</v>
      </c>
      <c r="J1304" s="43">
        <f t="shared" si="47"/>
        <v>299300</v>
      </c>
      <c r="K1304" s="24"/>
    </row>
    <row r="1305" spans="1:11" x14ac:dyDescent="0.25">
      <c r="A1305" s="229"/>
      <c r="B1305" s="181"/>
      <c r="C1305" s="194" t="s">
        <v>78</v>
      </c>
      <c r="D1305" s="195"/>
      <c r="E1305" s="195"/>
      <c r="F1305" s="195"/>
      <c r="G1305" s="195"/>
      <c r="H1305" s="73"/>
      <c r="I1305" s="43">
        <f t="shared" si="47"/>
        <v>9394300</v>
      </c>
      <c r="J1305" s="43">
        <f t="shared" si="47"/>
        <v>9394300</v>
      </c>
      <c r="K1305" s="24"/>
    </row>
    <row r="1306" spans="1:11" x14ac:dyDescent="0.25">
      <c r="A1306" s="229"/>
      <c r="B1306" s="181"/>
      <c r="C1306" s="194" t="s">
        <v>79</v>
      </c>
      <c r="D1306" s="195"/>
      <c r="E1306" s="195"/>
      <c r="F1306" s="195"/>
      <c r="G1306" s="195"/>
      <c r="H1306" s="73"/>
      <c r="I1306" s="43">
        <f t="shared" si="47"/>
        <v>159000</v>
      </c>
      <c r="J1306" s="43">
        <f t="shared" si="47"/>
        <v>159000</v>
      </c>
      <c r="K1306" s="24"/>
    </row>
    <row r="1307" spans="1:11" ht="15.75" thickBot="1" x14ac:dyDescent="0.3">
      <c r="A1307" s="230"/>
      <c r="B1307" s="192"/>
      <c r="C1307" s="207" t="s">
        <v>87</v>
      </c>
      <c r="D1307" s="208"/>
      <c r="E1307" s="208"/>
      <c r="F1307" s="208"/>
      <c r="G1307" s="208"/>
      <c r="H1307" s="74"/>
      <c r="I1307" s="44">
        <f t="shared" si="47"/>
        <v>0</v>
      </c>
      <c r="J1307" s="44">
        <f t="shared" si="47"/>
        <v>0</v>
      </c>
      <c r="K1307" s="25"/>
    </row>
    <row r="1308" spans="1:11" ht="16.5" thickBot="1" x14ac:dyDescent="0.3">
      <c r="A1308" s="225" t="s">
        <v>68</v>
      </c>
      <c r="B1308" s="226"/>
      <c r="C1308" s="226"/>
      <c r="D1308" s="226"/>
      <c r="E1308" s="226"/>
      <c r="F1308" s="226"/>
      <c r="G1308" s="226"/>
      <c r="H1308" s="21">
        <f>SUM(H1301:H1307)</f>
        <v>86518031</v>
      </c>
      <c r="I1308" s="45">
        <f>SUM(I1301:I1307)</f>
        <v>9945200</v>
      </c>
      <c r="J1308" s="45">
        <f>SUM(J1301:J1307)</f>
        <v>9945200</v>
      </c>
      <c r="K1308" s="22"/>
    </row>
    <row r="1309" spans="1:11" ht="45" customHeight="1" x14ac:dyDescent="0.25">
      <c r="A1309" s="201" t="s">
        <v>69</v>
      </c>
      <c r="B1309" s="201"/>
      <c r="C1309" s="201"/>
      <c r="D1309" s="201"/>
      <c r="E1309" s="201"/>
      <c r="F1309" s="201"/>
      <c r="G1309" s="201"/>
      <c r="H1309" s="201"/>
      <c r="I1309" s="201"/>
      <c r="J1309" s="201"/>
      <c r="K1309" s="201"/>
    </row>
    <row r="1310" spans="1:11" x14ac:dyDescent="0.25">
      <c r="A1310" s="184" t="s">
        <v>10</v>
      </c>
      <c r="B1310" s="184"/>
      <c r="C1310" s="184"/>
      <c r="D1310" s="184"/>
      <c r="E1310" s="184"/>
      <c r="F1310" s="184"/>
      <c r="G1310" s="184"/>
      <c r="H1310" s="8"/>
      <c r="I1310" s="9"/>
      <c r="J1310" s="19"/>
      <c r="K1310" s="19"/>
    </row>
    <row r="1311" spans="1:11" x14ac:dyDescent="0.25">
      <c r="A1311" s="17"/>
      <c r="B1311" s="17"/>
      <c r="C1311" s="159" t="s">
        <v>49</v>
      </c>
      <c r="D1311" s="160"/>
      <c r="E1311" s="160"/>
      <c r="F1311" s="160"/>
      <c r="G1311" s="161"/>
      <c r="H1311" s="18">
        <f>SUM(H1312:H1318)</f>
        <v>0</v>
      </c>
      <c r="I1311" s="18">
        <f>SUM(I1312:I1318)</f>
        <v>0</v>
      </c>
      <c r="J1311" s="18">
        <f>SUM(J1312:J1318)</f>
        <v>0</v>
      </c>
      <c r="K1311" s="18"/>
    </row>
    <row r="1312" spans="1:11" x14ac:dyDescent="0.25">
      <c r="A1312" s="2"/>
      <c r="B1312" s="2"/>
      <c r="C1312" s="163" t="s">
        <v>93</v>
      </c>
      <c r="D1312" s="164"/>
      <c r="E1312" s="164"/>
      <c r="F1312" s="164"/>
      <c r="G1312" s="165"/>
      <c r="H1312" s="185"/>
      <c r="I1312" s="16">
        <v>0</v>
      </c>
      <c r="J1312" s="16">
        <v>0</v>
      </c>
      <c r="K1312" s="16"/>
    </row>
    <row r="1313" spans="1:11" x14ac:dyDescent="0.25">
      <c r="A1313" s="2"/>
      <c r="B1313" s="2"/>
      <c r="C1313" s="196" t="s">
        <v>23</v>
      </c>
      <c r="D1313" s="197"/>
      <c r="E1313" s="197"/>
      <c r="F1313" s="197"/>
      <c r="G1313" s="198"/>
      <c r="H1313" s="186"/>
      <c r="I1313" s="16">
        <v>0</v>
      </c>
      <c r="J1313" s="16">
        <v>0</v>
      </c>
      <c r="K1313" s="16"/>
    </row>
    <row r="1314" spans="1:11" x14ac:dyDescent="0.25">
      <c r="A1314" s="2"/>
      <c r="B1314" s="2"/>
      <c r="C1314" s="196" t="s">
        <v>109</v>
      </c>
      <c r="D1314" s="197"/>
      <c r="E1314" s="197"/>
      <c r="F1314" s="197"/>
      <c r="G1314" s="198"/>
      <c r="H1314" s="186"/>
      <c r="I1314" s="16">
        <v>0</v>
      </c>
      <c r="J1314" s="16">
        <v>0</v>
      </c>
      <c r="K1314" s="16"/>
    </row>
    <row r="1315" spans="1:11" x14ac:dyDescent="0.25">
      <c r="A1315" s="2"/>
      <c r="B1315" s="2"/>
      <c r="C1315" s="196" t="s">
        <v>24</v>
      </c>
      <c r="D1315" s="197"/>
      <c r="E1315" s="197"/>
      <c r="F1315" s="197"/>
      <c r="G1315" s="198"/>
      <c r="H1315" s="186"/>
      <c r="I1315" s="16">
        <v>0</v>
      </c>
      <c r="J1315" s="16">
        <v>0</v>
      </c>
      <c r="K1315" s="16"/>
    </row>
    <row r="1316" spans="1:11" x14ac:dyDescent="0.25">
      <c r="A1316" s="2"/>
      <c r="B1316" s="2"/>
      <c r="C1316" s="196" t="s">
        <v>25</v>
      </c>
      <c r="D1316" s="197"/>
      <c r="E1316" s="197"/>
      <c r="F1316" s="197"/>
      <c r="G1316" s="198"/>
      <c r="H1316" s="186"/>
      <c r="I1316" s="16">
        <v>0</v>
      </c>
      <c r="J1316" s="16">
        <v>0</v>
      </c>
      <c r="K1316" s="16"/>
    </row>
    <row r="1317" spans="1:11" x14ac:dyDescent="0.25">
      <c r="A1317" s="2"/>
      <c r="B1317" s="2"/>
      <c r="C1317" s="150" t="s">
        <v>26</v>
      </c>
      <c r="D1317" s="151"/>
      <c r="E1317" s="151"/>
      <c r="F1317" s="151"/>
      <c r="G1317" s="152"/>
      <c r="H1317" s="186"/>
      <c r="I1317" s="16">
        <v>0</v>
      </c>
      <c r="J1317" s="16">
        <v>0</v>
      </c>
      <c r="K1317" s="16"/>
    </row>
    <row r="1318" spans="1:11" x14ac:dyDescent="0.25">
      <c r="C1318" s="150" t="s">
        <v>80</v>
      </c>
      <c r="D1318" s="151"/>
      <c r="E1318" s="151"/>
      <c r="F1318" s="151"/>
      <c r="G1318" s="152"/>
      <c r="H1318" s="186"/>
      <c r="I1318" s="16">
        <v>0</v>
      </c>
      <c r="J1318" s="16">
        <v>0</v>
      </c>
      <c r="K1318" s="16"/>
    </row>
    <row r="1319" spans="1:11" x14ac:dyDescent="0.25">
      <c r="A1319" s="184" t="s">
        <v>11</v>
      </c>
      <c r="B1319" s="184"/>
      <c r="C1319" s="184"/>
      <c r="D1319" s="184"/>
      <c r="E1319" s="184"/>
      <c r="F1319" s="184"/>
      <c r="G1319" s="184"/>
      <c r="H1319" s="8"/>
      <c r="I1319" s="9"/>
      <c r="J1319" s="19"/>
      <c r="K1319" s="19"/>
    </row>
    <row r="1320" spans="1:11" x14ac:dyDescent="0.25">
      <c r="A1320" s="17"/>
      <c r="B1320" s="17"/>
      <c r="C1320" s="159" t="s">
        <v>50</v>
      </c>
      <c r="D1320" s="160"/>
      <c r="E1320" s="160"/>
      <c r="F1320" s="160"/>
      <c r="G1320" s="161"/>
      <c r="H1320" s="18">
        <f>SUM(H1321:H1327)</f>
        <v>0</v>
      </c>
      <c r="I1320" s="18">
        <f>SUM(I1321:I1327)</f>
        <v>0</v>
      </c>
      <c r="J1320" s="18">
        <f>SUM(J1321:J1327)</f>
        <v>0</v>
      </c>
      <c r="K1320" s="18"/>
    </row>
    <row r="1321" spans="1:11" x14ac:dyDescent="0.25">
      <c r="A1321" s="179"/>
      <c r="B1321" s="180"/>
      <c r="C1321" s="163" t="s">
        <v>94</v>
      </c>
      <c r="D1321" s="164"/>
      <c r="E1321" s="164"/>
      <c r="F1321" s="164"/>
      <c r="G1321" s="165"/>
      <c r="H1321" s="185"/>
      <c r="I1321" s="16">
        <v>0</v>
      </c>
      <c r="J1321" s="16">
        <v>0</v>
      </c>
      <c r="K1321" s="16"/>
    </row>
    <row r="1322" spans="1:11" x14ac:dyDescent="0.25">
      <c r="A1322" s="181"/>
      <c r="B1322" s="182"/>
      <c r="C1322" s="196" t="s">
        <v>27</v>
      </c>
      <c r="D1322" s="197"/>
      <c r="E1322" s="197"/>
      <c r="F1322" s="197"/>
      <c r="G1322" s="198"/>
      <c r="H1322" s="186"/>
      <c r="I1322" s="16">
        <v>0</v>
      </c>
      <c r="J1322" s="16">
        <v>0</v>
      </c>
      <c r="K1322" s="16"/>
    </row>
    <row r="1323" spans="1:11" x14ac:dyDescent="0.25">
      <c r="A1323" s="181"/>
      <c r="B1323" s="182"/>
      <c r="C1323" s="196" t="s">
        <v>108</v>
      </c>
      <c r="D1323" s="197"/>
      <c r="E1323" s="197"/>
      <c r="F1323" s="197"/>
      <c r="G1323" s="198"/>
      <c r="H1323" s="186"/>
      <c r="I1323" s="16">
        <v>0</v>
      </c>
      <c r="J1323" s="16">
        <v>0</v>
      </c>
      <c r="K1323" s="16"/>
    </row>
    <row r="1324" spans="1:11" x14ac:dyDescent="0.25">
      <c r="A1324" s="181"/>
      <c r="B1324" s="182"/>
      <c r="C1324" s="196" t="s">
        <v>29</v>
      </c>
      <c r="D1324" s="197"/>
      <c r="E1324" s="197"/>
      <c r="F1324" s="197"/>
      <c r="G1324" s="198"/>
      <c r="H1324" s="186"/>
      <c r="I1324" s="16">
        <v>0</v>
      </c>
      <c r="J1324" s="16">
        <v>0</v>
      </c>
      <c r="K1324" s="16"/>
    </row>
    <row r="1325" spans="1:11" x14ac:dyDescent="0.25">
      <c r="A1325" s="181"/>
      <c r="B1325" s="182"/>
      <c r="C1325" s="196" t="s">
        <v>30</v>
      </c>
      <c r="D1325" s="197"/>
      <c r="E1325" s="197"/>
      <c r="F1325" s="197"/>
      <c r="G1325" s="198"/>
      <c r="H1325" s="186"/>
      <c r="I1325" s="16">
        <v>0</v>
      </c>
      <c r="J1325" s="16">
        <v>0</v>
      </c>
      <c r="K1325" s="16"/>
    </row>
    <row r="1326" spans="1:11" x14ac:dyDescent="0.25">
      <c r="A1326" s="181"/>
      <c r="B1326" s="182"/>
      <c r="C1326" s="150" t="s">
        <v>31</v>
      </c>
      <c r="D1326" s="151"/>
      <c r="E1326" s="151"/>
      <c r="F1326" s="151"/>
      <c r="G1326" s="152"/>
      <c r="H1326" s="186"/>
      <c r="I1326" s="16">
        <v>0</v>
      </c>
      <c r="J1326" s="16">
        <v>0</v>
      </c>
      <c r="K1326" s="16"/>
    </row>
    <row r="1327" spans="1:11" x14ac:dyDescent="0.25">
      <c r="A1327" s="181"/>
      <c r="B1327" s="182"/>
      <c r="C1327" s="150" t="s">
        <v>81</v>
      </c>
      <c r="D1327" s="151"/>
      <c r="E1327" s="151"/>
      <c r="F1327" s="151"/>
      <c r="G1327" s="152"/>
      <c r="H1327" s="186"/>
      <c r="I1327" s="16">
        <v>0</v>
      </c>
      <c r="J1327" s="16">
        <v>0</v>
      </c>
      <c r="K1327" s="16"/>
    </row>
    <row r="1328" spans="1:11" x14ac:dyDescent="0.25">
      <c r="A1328" s="184" t="s">
        <v>134</v>
      </c>
      <c r="B1328" s="184"/>
      <c r="C1328" s="184"/>
      <c r="D1328" s="184"/>
      <c r="E1328" s="184"/>
      <c r="F1328" s="184"/>
      <c r="G1328" s="184"/>
      <c r="H1328" s="8"/>
      <c r="I1328" s="9"/>
      <c r="J1328" s="9"/>
      <c r="K1328" s="9"/>
    </row>
    <row r="1329" spans="1:11" ht="39" customHeight="1" x14ac:dyDescent="0.25">
      <c r="A1329" s="13">
        <v>1</v>
      </c>
      <c r="B1329" s="144" t="s">
        <v>133</v>
      </c>
      <c r="C1329" s="144"/>
      <c r="D1329" s="144"/>
      <c r="E1329" s="144"/>
      <c r="F1329" s="144"/>
      <c r="G1329" s="14" t="s">
        <v>7</v>
      </c>
      <c r="H1329" s="46">
        <f>H1330</f>
        <v>4087000</v>
      </c>
      <c r="I1329" s="34">
        <f>SUM(I1330:I1336)</f>
        <v>3035500</v>
      </c>
      <c r="J1329" s="34">
        <f>SUM(J1330:J1336)</f>
        <v>3035500</v>
      </c>
      <c r="K1329" s="15"/>
    </row>
    <row r="1330" spans="1:11" ht="15" customHeight="1" x14ac:dyDescent="0.25">
      <c r="A1330" s="5"/>
      <c r="B1330" s="7">
        <v>3</v>
      </c>
      <c r="C1330" t="s">
        <v>16</v>
      </c>
      <c r="D1330" s="139"/>
      <c r="E1330" s="139"/>
      <c r="F1330" s="139"/>
      <c r="G1330" s="139"/>
      <c r="H1330" s="138">
        <v>4087000</v>
      </c>
      <c r="I1330" s="38"/>
      <c r="J1330" s="38"/>
      <c r="K1330" s="1"/>
    </row>
    <row r="1331" spans="1:11" x14ac:dyDescent="0.25">
      <c r="A1331" s="5"/>
      <c r="B1331" s="7">
        <v>4</v>
      </c>
      <c r="C1331" s="30" t="s">
        <v>17</v>
      </c>
      <c r="D1331" s="139"/>
      <c r="E1331" s="139"/>
      <c r="F1331" s="139"/>
      <c r="G1331" s="139"/>
      <c r="H1331" s="138"/>
      <c r="I1331" s="39">
        <v>175000</v>
      </c>
      <c r="J1331" s="39">
        <f>I1331</f>
        <v>175000</v>
      </c>
      <c r="K1331" s="258" t="s">
        <v>193</v>
      </c>
    </row>
    <row r="1332" spans="1:11" x14ac:dyDescent="0.25">
      <c r="A1332" s="5"/>
      <c r="B1332" s="7">
        <v>6</v>
      </c>
      <c r="C1332" s="30" t="s">
        <v>18</v>
      </c>
      <c r="D1332" s="139"/>
      <c r="E1332" s="139"/>
      <c r="F1332" s="139"/>
      <c r="G1332" s="139"/>
      <c r="H1332" s="138"/>
      <c r="I1332" s="39">
        <v>10000</v>
      </c>
      <c r="J1332" s="39">
        <f>I1332</f>
        <v>10000</v>
      </c>
      <c r="K1332" s="258"/>
    </row>
    <row r="1333" spans="1:11" x14ac:dyDescent="0.25">
      <c r="A1333" s="5"/>
      <c r="B1333" s="7">
        <v>6</v>
      </c>
      <c r="C1333" s="30" t="s">
        <v>19</v>
      </c>
      <c r="D1333" s="139"/>
      <c r="E1333" s="139"/>
      <c r="F1333" s="139"/>
      <c r="G1333" s="139"/>
      <c r="H1333" s="137">
        <v>3268000</v>
      </c>
      <c r="I1333" s="39">
        <v>26000</v>
      </c>
      <c r="J1333" s="39">
        <f>I1333</f>
        <v>26000</v>
      </c>
      <c r="K1333" s="258"/>
    </row>
    <row r="1334" spans="1:11" x14ac:dyDescent="0.25">
      <c r="A1334" s="5"/>
      <c r="B1334" s="7">
        <v>2</v>
      </c>
      <c r="C1334" s="30" t="s">
        <v>22</v>
      </c>
      <c r="D1334" s="139"/>
      <c r="E1334" s="139"/>
      <c r="F1334" s="139"/>
      <c r="G1334" s="139"/>
      <c r="H1334" s="137"/>
      <c r="I1334" s="39">
        <v>2824500</v>
      </c>
      <c r="J1334" s="39">
        <f>I1334</f>
        <v>2824500</v>
      </c>
      <c r="K1334" s="258"/>
    </row>
    <row r="1335" spans="1:11" x14ac:dyDescent="0.25">
      <c r="A1335" s="5"/>
      <c r="B1335" s="7">
        <v>5</v>
      </c>
      <c r="C1335" t="s">
        <v>20</v>
      </c>
      <c r="D1335" s="7"/>
      <c r="E1335" s="7"/>
      <c r="F1335" s="7"/>
      <c r="G1335" s="7">
        <f>E1335*F1335</f>
        <v>0</v>
      </c>
      <c r="H1335" s="137"/>
      <c r="I1335" s="38">
        <f>G1335</f>
        <v>0</v>
      </c>
      <c r="J1335" s="38"/>
      <c r="K1335" s="1"/>
    </row>
    <row r="1336" spans="1:11" ht="15.75" thickBot="1" x14ac:dyDescent="0.3">
      <c r="A1336" s="5"/>
      <c r="B1336" s="12">
        <v>10</v>
      </c>
      <c r="C1336" t="s">
        <v>21</v>
      </c>
      <c r="D1336" s="7"/>
      <c r="E1336" s="7"/>
      <c r="F1336" s="7"/>
      <c r="G1336" s="7">
        <f>E1336*F1336</f>
        <v>0</v>
      </c>
      <c r="H1336" s="47"/>
      <c r="I1336" s="38">
        <f>G1336</f>
        <v>0</v>
      </c>
      <c r="J1336" s="38"/>
      <c r="K1336" s="1"/>
    </row>
    <row r="1337" spans="1:11" ht="30" customHeight="1" x14ac:dyDescent="0.25">
      <c r="A1337" s="135">
        <v>2</v>
      </c>
      <c r="B1337" s="144" t="s">
        <v>136</v>
      </c>
      <c r="C1337" s="144"/>
      <c r="D1337" s="144"/>
      <c r="E1337" s="144"/>
      <c r="F1337" s="144"/>
      <c r="G1337" s="14" t="s">
        <v>7</v>
      </c>
      <c r="H1337" s="35">
        <f>H1338</f>
        <v>10200000</v>
      </c>
      <c r="I1337" s="34">
        <f>SUM(I1338:I1344)</f>
        <v>292360</v>
      </c>
      <c r="J1337" s="34">
        <f>SUM(J1338:J1344)</f>
        <v>292360</v>
      </c>
      <c r="K1337" s="15"/>
    </row>
    <row r="1338" spans="1:11" x14ac:dyDescent="0.25">
      <c r="A1338" s="5"/>
      <c r="B1338" s="7">
        <v>3</v>
      </c>
      <c r="C1338" t="s">
        <v>16</v>
      </c>
      <c r="D1338" s="139"/>
      <c r="E1338" s="139"/>
      <c r="F1338" s="139"/>
      <c r="G1338" s="139"/>
      <c r="H1338" s="138">
        <v>10200000</v>
      </c>
      <c r="I1338" s="38"/>
      <c r="J1338" s="38"/>
      <c r="K1338" s="1"/>
    </row>
    <row r="1339" spans="1:11" x14ac:dyDescent="0.25">
      <c r="A1339" s="5"/>
      <c r="B1339" s="7">
        <v>4</v>
      </c>
      <c r="C1339" s="30" t="s">
        <v>17</v>
      </c>
      <c r="D1339" s="139"/>
      <c r="E1339" s="139"/>
      <c r="F1339" s="139"/>
      <c r="G1339" s="139"/>
      <c r="H1339" s="138"/>
      <c r="I1339" s="125">
        <v>260015</v>
      </c>
      <c r="J1339" s="125">
        <f>I1339</f>
        <v>260015</v>
      </c>
      <c r="K1339" s="258" t="s">
        <v>193</v>
      </c>
    </row>
    <row r="1340" spans="1:11" x14ac:dyDescent="0.25">
      <c r="A1340" s="5"/>
      <c r="B1340" s="7">
        <v>6</v>
      </c>
      <c r="C1340" s="30" t="s">
        <v>18</v>
      </c>
      <c r="D1340" s="139"/>
      <c r="E1340" s="139"/>
      <c r="F1340" s="139"/>
      <c r="G1340" s="139"/>
      <c r="H1340" s="138"/>
      <c r="I1340" s="125">
        <v>30345</v>
      </c>
      <c r="J1340" s="125">
        <f>I1340</f>
        <v>30345</v>
      </c>
      <c r="K1340" s="258"/>
    </row>
    <row r="1341" spans="1:11" x14ac:dyDescent="0.25">
      <c r="A1341" s="5"/>
      <c r="B1341" s="7">
        <v>6</v>
      </c>
      <c r="C1341" s="30" t="s">
        <v>19</v>
      </c>
      <c r="D1341" s="139"/>
      <c r="E1341" s="139"/>
      <c r="F1341" s="139"/>
      <c r="G1341" s="139"/>
      <c r="H1341" s="137">
        <v>10120464</v>
      </c>
      <c r="I1341" s="121">
        <v>1000</v>
      </c>
      <c r="J1341" s="121">
        <f>I1341</f>
        <v>1000</v>
      </c>
      <c r="K1341" s="258"/>
    </row>
    <row r="1342" spans="1:11" x14ac:dyDescent="0.25">
      <c r="A1342" s="5"/>
      <c r="B1342" s="7">
        <v>2</v>
      </c>
      <c r="C1342" s="30" t="s">
        <v>22</v>
      </c>
      <c r="D1342" s="139"/>
      <c r="E1342" s="139"/>
      <c r="F1342" s="139"/>
      <c r="G1342" s="139"/>
      <c r="H1342" s="137"/>
      <c r="I1342" s="121">
        <v>1000</v>
      </c>
      <c r="J1342" s="121">
        <f>I1342</f>
        <v>1000</v>
      </c>
      <c r="K1342" s="258"/>
    </row>
    <row r="1343" spans="1:11" x14ac:dyDescent="0.25">
      <c r="A1343" s="5"/>
      <c r="B1343" s="7">
        <v>5</v>
      </c>
      <c r="C1343" t="s">
        <v>20</v>
      </c>
      <c r="D1343" s="7"/>
      <c r="E1343" s="7"/>
      <c r="F1343" s="7"/>
      <c r="G1343" s="7">
        <f>E1343*F1343</f>
        <v>0</v>
      </c>
      <c r="H1343" s="137"/>
      <c r="I1343" s="38">
        <f>G1343</f>
        <v>0</v>
      </c>
      <c r="J1343" s="38"/>
      <c r="K1343" s="1"/>
    </row>
    <row r="1344" spans="1:11" ht="15.75" thickBot="1" x14ac:dyDescent="0.3">
      <c r="A1344" s="5"/>
      <c r="B1344" s="12">
        <v>10</v>
      </c>
      <c r="C1344" t="s">
        <v>21</v>
      </c>
      <c r="D1344" s="7"/>
      <c r="E1344" s="7"/>
      <c r="F1344" s="7"/>
      <c r="G1344" s="7">
        <f>E1344*F1344</f>
        <v>0</v>
      </c>
      <c r="H1344" s="47"/>
      <c r="I1344" s="38">
        <f>G1344</f>
        <v>0</v>
      </c>
      <c r="J1344" s="38"/>
      <c r="K1344" s="1"/>
    </row>
    <row r="1345" spans="1:11" x14ac:dyDescent="0.25">
      <c r="A1345" s="13">
        <v>3</v>
      </c>
      <c r="B1345" s="142" t="s">
        <v>140</v>
      </c>
      <c r="C1345" s="142"/>
      <c r="D1345" s="142"/>
      <c r="E1345" s="142"/>
      <c r="F1345" s="142"/>
      <c r="G1345" s="14" t="s">
        <v>7</v>
      </c>
      <c r="H1345" s="35">
        <f>H1346</f>
        <v>0</v>
      </c>
      <c r="I1345" s="34">
        <f>SUM(I1346:I1352)</f>
        <v>6778600</v>
      </c>
      <c r="J1345" s="34">
        <f>SUM(J1346:J1352)</f>
        <v>6778600</v>
      </c>
      <c r="K1345" s="15"/>
    </row>
    <row r="1346" spans="1:11" x14ac:dyDescent="0.25">
      <c r="A1346" s="5"/>
      <c r="B1346" s="7">
        <v>3</v>
      </c>
      <c r="C1346" s="30" t="s">
        <v>16</v>
      </c>
      <c r="D1346" s="139"/>
      <c r="E1346" s="139"/>
      <c r="F1346" s="139"/>
      <c r="G1346" s="139"/>
      <c r="H1346" s="138"/>
      <c r="I1346" s="39">
        <v>81000</v>
      </c>
      <c r="J1346" s="39">
        <f>I1346</f>
        <v>81000</v>
      </c>
      <c r="K1346" s="1" t="s">
        <v>128</v>
      </c>
    </row>
    <row r="1347" spans="1:11" x14ac:dyDescent="0.25">
      <c r="A1347" s="5"/>
      <c r="B1347" s="7">
        <v>4</v>
      </c>
      <c r="C1347" s="30" t="s">
        <v>17</v>
      </c>
      <c r="D1347" s="139"/>
      <c r="E1347" s="139"/>
      <c r="F1347" s="139"/>
      <c r="G1347" s="139"/>
      <c r="H1347" s="138"/>
      <c r="I1347" s="39">
        <v>317000</v>
      </c>
      <c r="J1347" s="39">
        <f>I1347</f>
        <v>317000</v>
      </c>
      <c r="K1347" s="258" t="s">
        <v>295</v>
      </c>
    </row>
    <row r="1348" spans="1:11" x14ac:dyDescent="0.25">
      <c r="A1348" s="5"/>
      <c r="B1348" s="7">
        <v>6</v>
      </c>
      <c r="C1348" s="30" t="s">
        <v>18</v>
      </c>
      <c r="D1348" s="139"/>
      <c r="E1348" s="139"/>
      <c r="F1348" s="139"/>
      <c r="G1348" s="139"/>
      <c r="H1348" s="138"/>
      <c r="I1348" s="39">
        <v>20000</v>
      </c>
      <c r="J1348" s="39">
        <f t="shared" ref="J1348:J1351" si="48">I1348</f>
        <v>20000</v>
      </c>
      <c r="K1348" s="258"/>
    </row>
    <row r="1349" spans="1:11" x14ac:dyDescent="0.25">
      <c r="A1349" s="5"/>
      <c r="B1349" s="7">
        <v>6</v>
      </c>
      <c r="C1349" s="30" t="s">
        <v>19</v>
      </c>
      <c r="D1349" s="139"/>
      <c r="E1349" s="139"/>
      <c r="F1349" s="139"/>
      <c r="G1349" s="139"/>
      <c r="H1349" s="137"/>
      <c r="I1349" s="39">
        <v>60600</v>
      </c>
      <c r="J1349" s="39">
        <f t="shared" si="48"/>
        <v>60600</v>
      </c>
      <c r="K1349" s="258"/>
    </row>
    <row r="1350" spans="1:11" x14ac:dyDescent="0.25">
      <c r="A1350" s="5"/>
      <c r="B1350" s="7">
        <v>2</v>
      </c>
      <c r="C1350" s="30" t="s">
        <v>22</v>
      </c>
      <c r="D1350" s="139"/>
      <c r="E1350" s="139"/>
      <c r="F1350" s="139"/>
      <c r="G1350" s="139"/>
      <c r="H1350" s="137"/>
      <c r="I1350" s="39">
        <v>6300000</v>
      </c>
      <c r="J1350" s="39">
        <f t="shared" si="48"/>
        <v>6300000</v>
      </c>
      <c r="K1350" s="258"/>
    </row>
    <row r="1351" spans="1:11" x14ac:dyDescent="0.25">
      <c r="A1351" s="5"/>
      <c r="B1351" s="7">
        <v>5</v>
      </c>
      <c r="C1351" t="s">
        <v>20</v>
      </c>
      <c r="D1351" s="7"/>
      <c r="E1351" s="7"/>
      <c r="F1351" s="7"/>
      <c r="G1351" s="7">
        <f>E1351*F1351</f>
        <v>0</v>
      </c>
      <c r="H1351" s="137"/>
      <c r="I1351" s="38">
        <f>G1351</f>
        <v>0</v>
      </c>
      <c r="J1351" s="39">
        <f t="shared" si="48"/>
        <v>0</v>
      </c>
      <c r="K1351" s="1"/>
    </row>
    <row r="1352" spans="1:11" ht="15.75" thickBot="1" x14ac:dyDescent="0.3">
      <c r="A1352" s="5"/>
      <c r="B1352" s="12">
        <v>10</v>
      </c>
      <c r="C1352" t="s">
        <v>21</v>
      </c>
      <c r="D1352" s="7"/>
      <c r="E1352" s="7"/>
      <c r="F1352" s="7"/>
      <c r="G1352" s="7">
        <f>E1352*F1352</f>
        <v>0</v>
      </c>
      <c r="H1352" s="48"/>
      <c r="I1352" s="38">
        <f>G1352</f>
        <v>0</v>
      </c>
      <c r="J1352" s="38"/>
      <c r="K1352" s="1"/>
    </row>
    <row r="1353" spans="1:11" ht="28.5" customHeight="1" x14ac:dyDescent="0.25">
      <c r="A1353" s="13">
        <v>4</v>
      </c>
      <c r="B1353" s="141" t="s">
        <v>234</v>
      </c>
      <c r="C1353" s="141"/>
      <c r="D1353" s="141"/>
      <c r="E1353" s="141"/>
      <c r="F1353" s="141"/>
      <c r="G1353" s="14" t="s">
        <v>7</v>
      </c>
      <c r="H1353" s="15">
        <f>SUM(H1354:H1360)</f>
        <v>0</v>
      </c>
      <c r="I1353" s="75">
        <f>SUM(I1354:I1360)</f>
        <v>55622096</v>
      </c>
      <c r="J1353" s="75">
        <f>SUM(J1354:J1360)</f>
        <v>55622096</v>
      </c>
      <c r="K1353" s="15"/>
    </row>
    <row r="1354" spans="1:11" x14ac:dyDescent="0.25">
      <c r="A1354" s="5"/>
      <c r="B1354" s="7">
        <v>3</v>
      </c>
      <c r="C1354" t="s">
        <v>16</v>
      </c>
      <c r="D1354" s="139"/>
      <c r="E1354" s="139"/>
      <c r="F1354" s="139"/>
      <c r="G1354" s="139"/>
      <c r="H1354" s="140"/>
      <c r="I1354" s="77"/>
      <c r="J1354" s="77"/>
      <c r="K1354" s="1"/>
    </row>
    <row r="1355" spans="1:11" x14ac:dyDescent="0.25">
      <c r="A1355" s="5"/>
      <c r="B1355" s="7">
        <v>4</v>
      </c>
      <c r="C1355" t="s">
        <v>17</v>
      </c>
      <c r="D1355" s="139"/>
      <c r="E1355" s="139"/>
      <c r="F1355" s="139"/>
      <c r="G1355" s="139"/>
      <c r="H1355" s="140"/>
      <c r="I1355" s="77"/>
      <c r="J1355" s="77"/>
      <c r="K1355" s="1"/>
    </row>
    <row r="1356" spans="1:11" x14ac:dyDescent="0.25">
      <c r="A1356" s="5"/>
      <c r="B1356" s="7">
        <v>6</v>
      </c>
      <c r="C1356" t="s">
        <v>18</v>
      </c>
      <c r="D1356" s="139"/>
      <c r="E1356" s="139"/>
      <c r="F1356" s="139"/>
      <c r="G1356" s="139"/>
      <c r="H1356" s="140"/>
      <c r="I1356" s="77"/>
      <c r="J1356" s="77"/>
      <c r="K1356" s="1"/>
    </row>
    <row r="1357" spans="1:11" x14ac:dyDescent="0.25">
      <c r="A1357" s="5"/>
      <c r="B1357" s="7">
        <v>6</v>
      </c>
      <c r="C1357" t="s">
        <v>19</v>
      </c>
      <c r="D1357" s="139"/>
      <c r="E1357" s="139"/>
      <c r="F1357" s="139"/>
      <c r="G1357" s="139"/>
      <c r="H1357" s="4"/>
      <c r="I1357" s="77"/>
      <c r="J1357" s="77"/>
      <c r="K1357" s="1"/>
    </row>
    <row r="1358" spans="1:11" x14ac:dyDescent="0.25">
      <c r="A1358" s="5"/>
      <c r="B1358" s="7">
        <v>2</v>
      </c>
      <c r="C1358" t="s">
        <v>22</v>
      </c>
      <c r="D1358" s="139"/>
      <c r="E1358" s="139"/>
      <c r="F1358" s="139"/>
      <c r="G1358" s="139"/>
      <c r="H1358" s="4"/>
      <c r="I1358" s="77"/>
      <c r="J1358" s="77"/>
      <c r="K1358" s="1"/>
    </row>
    <row r="1359" spans="1:11" x14ac:dyDescent="0.25">
      <c r="A1359" s="5"/>
      <c r="B1359" s="7">
        <v>5</v>
      </c>
      <c r="C1359" s="30" t="s">
        <v>20</v>
      </c>
      <c r="D1359" s="7" t="s">
        <v>235</v>
      </c>
      <c r="E1359" s="7">
        <v>1</v>
      </c>
      <c r="F1359" s="109">
        <v>55622096</v>
      </c>
      <c r="G1359" s="108">
        <f>E1359*F1359</f>
        <v>55622096</v>
      </c>
      <c r="H1359" s="4"/>
      <c r="I1359" s="81">
        <f>G1359</f>
        <v>55622096</v>
      </c>
      <c r="J1359" s="81">
        <f>I1359</f>
        <v>55622096</v>
      </c>
      <c r="K1359" s="32" t="s">
        <v>296</v>
      </c>
    </row>
    <row r="1360" spans="1:11" x14ac:dyDescent="0.25">
      <c r="A1360" s="5"/>
      <c r="B1360" s="12">
        <v>10</v>
      </c>
      <c r="C1360" t="s">
        <v>21</v>
      </c>
      <c r="D1360" s="7"/>
      <c r="E1360" s="7"/>
      <c r="F1360" s="7"/>
      <c r="G1360" s="7">
        <f>E1360*F1360</f>
        <v>0</v>
      </c>
      <c r="H1360" s="4"/>
      <c r="I1360" s="77">
        <f>G1360</f>
        <v>0</v>
      </c>
      <c r="J1360" s="77"/>
      <c r="K1360" s="1"/>
    </row>
    <row r="1361" spans="1:11" x14ac:dyDescent="0.25">
      <c r="A1361" s="17"/>
      <c r="B1361" s="17"/>
      <c r="C1361" s="159" t="s">
        <v>51</v>
      </c>
      <c r="D1361" s="160"/>
      <c r="E1361" s="160"/>
      <c r="F1361" s="160"/>
      <c r="G1361" s="161"/>
      <c r="H1361" s="37">
        <f>SUM(H1362:H1368)</f>
        <v>14287000</v>
      </c>
      <c r="I1361" s="36">
        <f>SUM(I1362:I1368)</f>
        <v>65728556</v>
      </c>
      <c r="J1361" s="36">
        <f>SUM(J1362:J1368)</f>
        <v>65728556</v>
      </c>
      <c r="K1361" s="18"/>
    </row>
    <row r="1362" spans="1:11" x14ac:dyDescent="0.25">
      <c r="A1362" s="179"/>
      <c r="B1362" s="180"/>
      <c r="C1362" s="163" t="s">
        <v>95</v>
      </c>
      <c r="D1362" s="164"/>
      <c r="E1362" s="164"/>
      <c r="F1362" s="164"/>
      <c r="G1362" s="165"/>
      <c r="H1362" s="190">
        <f>H1330+H1338+H1346</f>
        <v>14287000</v>
      </c>
      <c r="I1362" s="40">
        <f t="shared" ref="I1362:J1368" si="49">I1330+I1338+I1346+I1354</f>
        <v>81000</v>
      </c>
      <c r="J1362" s="40">
        <f t="shared" si="49"/>
        <v>81000</v>
      </c>
      <c r="K1362" s="16"/>
    </row>
    <row r="1363" spans="1:11" x14ac:dyDescent="0.25">
      <c r="A1363" s="181"/>
      <c r="B1363" s="182"/>
      <c r="C1363" s="196" t="s">
        <v>32</v>
      </c>
      <c r="D1363" s="197"/>
      <c r="E1363" s="197"/>
      <c r="F1363" s="197"/>
      <c r="G1363" s="198"/>
      <c r="H1363" s="191"/>
      <c r="I1363" s="40">
        <f t="shared" si="49"/>
        <v>752015</v>
      </c>
      <c r="J1363" s="40">
        <f t="shared" si="49"/>
        <v>752015</v>
      </c>
      <c r="K1363" s="16"/>
    </row>
    <row r="1364" spans="1:11" x14ac:dyDescent="0.25">
      <c r="A1364" s="181"/>
      <c r="B1364" s="182"/>
      <c r="C1364" s="196" t="s">
        <v>107</v>
      </c>
      <c r="D1364" s="197"/>
      <c r="E1364" s="197"/>
      <c r="F1364" s="197"/>
      <c r="G1364" s="198"/>
      <c r="H1364" s="191"/>
      <c r="I1364" s="40">
        <f t="shared" si="49"/>
        <v>60345</v>
      </c>
      <c r="J1364" s="40">
        <f t="shared" si="49"/>
        <v>60345</v>
      </c>
      <c r="K1364" s="16"/>
    </row>
    <row r="1365" spans="1:11" x14ac:dyDescent="0.25">
      <c r="A1365" s="181"/>
      <c r="B1365" s="182"/>
      <c r="C1365" s="196" t="s">
        <v>33</v>
      </c>
      <c r="D1365" s="197"/>
      <c r="E1365" s="197"/>
      <c r="F1365" s="197"/>
      <c r="G1365" s="198"/>
      <c r="H1365" s="191"/>
      <c r="I1365" s="40">
        <f t="shared" si="49"/>
        <v>87600</v>
      </c>
      <c r="J1365" s="40">
        <f t="shared" si="49"/>
        <v>87600</v>
      </c>
      <c r="K1365" s="16"/>
    </row>
    <row r="1366" spans="1:11" x14ac:dyDescent="0.25">
      <c r="A1366" s="181"/>
      <c r="B1366" s="182"/>
      <c r="C1366" s="196" t="s">
        <v>34</v>
      </c>
      <c r="D1366" s="197"/>
      <c r="E1366" s="197"/>
      <c r="F1366" s="197"/>
      <c r="G1366" s="198"/>
      <c r="H1366" s="191"/>
      <c r="I1366" s="40">
        <f t="shared" si="49"/>
        <v>9125500</v>
      </c>
      <c r="J1366" s="40">
        <f t="shared" si="49"/>
        <v>9125500</v>
      </c>
      <c r="K1366" s="16"/>
    </row>
    <row r="1367" spans="1:11" x14ac:dyDescent="0.25">
      <c r="A1367" s="181"/>
      <c r="B1367" s="182"/>
      <c r="C1367" s="150" t="s">
        <v>35</v>
      </c>
      <c r="D1367" s="151"/>
      <c r="E1367" s="151"/>
      <c r="F1367" s="151"/>
      <c r="G1367" s="152"/>
      <c r="H1367" s="191"/>
      <c r="I1367" s="40">
        <f t="shared" si="49"/>
        <v>55622096</v>
      </c>
      <c r="J1367" s="40">
        <f t="shared" si="49"/>
        <v>55622096</v>
      </c>
      <c r="K1367" s="16"/>
    </row>
    <row r="1368" spans="1:11" ht="15.75" thickBot="1" x14ac:dyDescent="0.3">
      <c r="A1368" s="181"/>
      <c r="B1368" s="182"/>
      <c r="C1368" s="150" t="s">
        <v>82</v>
      </c>
      <c r="D1368" s="151"/>
      <c r="E1368" s="151"/>
      <c r="F1368" s="151"/>
      <c r="G1368" s="152"/>
      <c r="H1368" s="191"/>
      <c r="I1368" s="40">
        <f t="shared" si="49"/>
        <v>0</v>
      </c>
      <c r="J1368" s="40">
        <f t="shared" si="49"/>
        <v>0</v>
      </c>
      <c r="K1368" s="16"/>
    </row>
    <row r="1369" spans="1:11" ht="15.75" thickBot="1" x14ac:dyDescent="0.3">
      <c r="A1369" s="219" t="s">
        <v>8</v>
      </c>
      <c r="B1369" s="220"/>
      <c r="C1369" s="220"/>
      <c r="D1369" s="220"/>
      <c r="E1369" s="220"/>
      <c r="F1369" s="220"/>
      <c r="G1369" s="220"/>
      <c r="H1369" s="49"/>
      <c r="I1369" s="50"/>
      <c r="J1369" s="50"/>
      <c r="K1369" s="11"/>
    </row>
    <row r="1370" spans="1:11" ht="48.75" customHeight="1" x14ac:dyDescent="0.25">
      <c r="A1370" s="13">
        <v>1</v>
      </c>
      <c r="B1370" s="144" t="s">
        <v>132</v>
      </c>
      <c r="C1370" s="144"/>
      <c r="D1370" s="144"/>
      <c r="E1370" s="144"/>
      <c r="F1370" s="144"/>
      <c r="G1370" s="14" t="s">
        <v>7</v>
      </c>
      <c r="H1370" s="35">
        <f>H1371</f>
        <v>8225000</v>
      </c>
      <c r="I1370" s="34">
        <f>SUM(I1371:I1377)</f>
        <v>4268700</v>
      </c>
      <c r="J1370" s="34">
        <f>SUM(J1371:J1377)</f>
        <v>4268700</v>
      </c>
      <c r="K1370" s="15"/>
    </row>
    <row r="1371" spans="1:11" ht="15" customHeight="1" x14ac:dyDescent="0.25">
      <c r="A1371" s="5"/>
      <c r="B1371" s="7">
        <v>3</v>
      </c>
      <c r="C1371" t="s">
        <v>16</v>
      </c>
      <c r="D1371" s="139"/>
      <c r="E1371" s="139"/>
      <c r="F1371" s="139"/>
      <c r="G1371" s="139"/>
      <c r="H1371" s="138">
        <v>8225000</v>
      </c>
      <c r="I1371" s="38"/>
      <c r="J1371" s="38"/>
      <c r="K1371" s="1"/>
    </row>
    <row r="1372" spans="1:11" x14ac:dyDescent="0.25">
      <c r="A1372" s="5"/>
      <c r="B1372" s="7">
        <v>4</v>
      </c>
      <c r="C1372" s="30" t="s">
        <v>17</v>
      </c>
      <c r="D1372" s="139"/>
      <c r="E1372" s="139"/>
      <c r="F1372" s="139"/>
      <c r="G1372" s="139"/>
      <c r="H1372" s="138"/>
      <c r="I1372" s="39">
        <v>388000</v>
      </c>
      <c r="J1372" s="39">
        <f>I1372</f>
        <v>388000</v>
      </c>
      <c r="K1372" s="258" t="s">
        <v>296</v>
      </c>
    </row>
    <row r="1373" spans="1:11" x14ac:dyDescent="0.25">
      <c r="A1373" s="5"/>
      <c r="B1373" s="7">
        <v>6</v>
      </c>
      <c r="C1373" s="30" t="s">
        <v>18</v>
      </c>
      <c r="D1373" s="139"/>
      <c r="E1373" s="139"/>
      <c r="F1373" s="139"/>
      <c r="G1373" s="139"/>
      <c r="H1373" s="138"/>
      <c r="I1373" s="39">
        <v>35500</v>
      </c>
      <c r="J1373" s="39">
        <f>I1373</f>
        <v>35500</v>
      </c>
      <c r="K1373" s="258"/>
    </row>
    <row r="1374" spans="1:11" x14ac:dyDescent="0.25">
      <c r="A1374" s="5"/>
      <c r="B1374" s="7">
        <v>6</v>
      </c>
      <c r="C1374" s="30" t="s">
        <v>19</v>
      </c>
      <c r="D1374" s="139"/>
      <c r="E1374" s="139"/>
      <c r="F1374" s="139"/>
      <c r="G1374" s="139"/>
      <c r="H1374" s="137">
        <v>7069000</v>
      </c>
      <c r="I1374" s="39">
        <v>45200</v>
      </c>
      <c r="J1374" s="39">
        <f>I1374</f>
        <v>45200</v>
      </c>
      <c r="K1374" s="258"/>
    </row>
    <row r="1375" spans="1:11" x14ac:dyDescent="0.25">
      <c r="A1375" s="5"/>
      <c r="B1375" s="7">
        <v>2</v>
      </c>
      <c r="C1375" s="30" t="s">
        <v>22</v>
      </c>
      <c r="D1375" s="139"/>
      <c r="E1375" s="139"/>
      <c r="F1375" s="139"/>
      <c r="G1375" s="139"/>
      <c r="H1375" s="137"/>
      <c r="I1375" s="39">
        <v>3800000</v>
      </c>
      <c r="J1375" s="39">
        <f>I1375</f>
        <v>3800000</v>
      </c>
      <c r="K1375" s="258"/>
    </row>
    <row r="1376" spans="1:11" x14ac:dyDescent="0.25">
      <c r="A1376" s="5"/>
      <c r="B1376" s="7">
        <v>5</v>
      </c>
      <c r="C1376" t="s">
        <v>20</v>
      </c>
      <c r="D1376" s="7"/>
      <c r="E1376" s="7"/>
      <c r="F1376" s="7"/>
      <c r="G1376" s="7">
        <f>E1376*F1376</f>
        <v>0</v>
      </c>
      <c r="H1376" s="137"/>
      <c r="I1376" s="38">
        <f>G1376</f>
        <v>0</v>
      </c>
      <c r="J1376" s="38"/>
      <c r="K1376" s="1"/>
    </row>
    <row r="1377" spans="1:11" ht="15.75" thickBot="1" x14ac:dyDescent="0.3">
      <c r="A1377" s="5"/>
      <c r="B1377" s="12">
        <v>10</v>
      </c>
      <c r="C1377" t="s">
        <v>21</v>
      </c>
      <c r="D1377" s="7"/>
      <c r="E1377" s="7"/>
      <c r="F1377" s="7"/>
      <c r="G1377" s="7">
        <f>E1377*F1377</f>
        <v>0</v>
      </c>
      <c r="H1377" s="47"/>
      <c r="I1377" s="38">
        <f>G1377</f>
        <v>0</v>
      </c>
      <c r="J1377" s="38"/>
      <c r="K1377" s="1"/>
    </row>
    <row r="1378" spans="1:11" x14ac:dyDescent="0.25">
      <c r="A1378" s="13">
        <v>2</v>
      </c>
      <c r="B1378" s="142" t="s">
        <v>137</v>
      </c>
      <c r="C1378" s="142"/>
      <c r="D1378" s="142"/>
      <c r="E1378" s="142"/>
      <c r="F1378" s="142"/>
      <c r="G1378" s="14" t="s">
        <v>7</v>
      </c>
      <c r="H1378" s="35">
        <f>H1379</f>
        <v>2850000</v>
      </c>
      <c r="I1378" s="34">
        <f>SUM(I1379:I1385)</f>
        <v>10780000</v>
      </c>
      <c r="J1378" s="34">
        <f>SUM(J1379:J1385)</f>
        <v>10780000</v>
      </c>
      <c r="K1378" s="15"/>
    </row>
    <row r="1379" spans="1:11" x14ac:dyDescent="0.25">
      <c r="A1379" s="5"/>
      <c r="B1379" s="7">
        <v>3</v>
      </c>
      <c r="C1379" t="s">
        <v>16</v>
      </c>
      <c r="D1379" s="139"/>
      <c r="E1379" s="139"/>
      <c r="F1379" s="139"/>
      <c r="G1379" s="139"/>
      <c r="H1379" s="138">
        <v>2850000</v>
      </c>
      <c r="I1379" s="38"/>
      <c r="J1379" s="38"/>
      <c r="K1379" s="1"/>
    </row>
    <row r="1380" spans="1:11" x14ac:dyDescent="0.25">
      <c r="A1380" s="5"/>
      <c r="B1380" s="7">
        <v>4</v>
      </c>
      <c r="C1380" s="30" t="s">
        <v>17</v>
      </c>
      <c r="D1380" s="218"/>
      <c r="E1380" s="218"/>
      <c r="F1380" s="218"/>
      <c r="G1380" s="218"/>
      <c r="H1380" s="138"/>
      <c r="I1380" s="121">
        <v>650000</v>
      </c>
      <c r="J1380" s="121">
        <f t="shared" ref="J1380:J1385" si="50">I1380</f>
        <v>650000</v>
      </c>
      <c r="K1380" s="261" t="s">
        <v>296</v>
      </c>
    </row>
    <row r="1381" spans="1:11" x14ac:dyDescent="0.25">
      <c r="A1381" s="5"/>
      <c r="B1381" s="7">
        <v>6</v>
      </c>
      <c r="C1381" s="30" t="s">
        <v>18</v>
      </c>
      <c r="D1381" s="218"/>
      <c r="E1381" s="218"/>
      <c r="F1381" s="218"/>
      <c r="G1381" s="218"/>
      <c r="H1381" s="138"/>
      <c r="I1381" s="121">
        <v>40000</v>
      </c>
      <c r="J1381" s="121">
        <f t="shared" si="50"/>
        <v>40000</v>
      </c>
      <c r="K1381" s="261"/>
    </row>
    <row r="1382" spans="1:11" x14ac:dyDescent="0.25">
      <c r="A1382" s="5"/>
      <c r="B1382" s="7">
        <v>6</v>
      </c>
      <c r="C1382" s="30" t="s">
        <v>19</v>
      </c>
      <c r="D1382" s="218"/>
      <c r="E1382" s="218"/>
      <c r="F1382" s="218"/>
      <c r="G1382" s="218"/>
      <c r="H1382" s="137">
        <v>28450000</v>
      </c>
      <c r="I1382" s="121">
        <v>90000</v>
      </c>
      <c r="J1382" s="121">
        <f t="shared" si="50"/>
        <v>90000</v>
      </c>
      <c r="K1382" s="261"/>
    </row>
    <row r="1383" spans="1:11" x14ac:dyDescent="0.25">
      <c r="A1383" s="5"/>
      <c r="B1383" s="7">
        <v>2</v>
      </c>
      <c r="C1383" s="30" t="s">
        <v>22</v>
      </c>
      <c r="D1383" s="218"/>
      <c r="E1383" s="218"/>
      <c r="F1383" s="218"/>
      <c r="G1383" s="218"/>
      <c r="H1383" s="137"/>
      <c r="I1383" s="121">
        <v>10000000</v>
      </c>
      <c r="J1383" s="121">
        <f t="shared" si="50"/>
        <v>10000000</v>
      </c>
      <c r="K1383" s="261"/>
    </row>
    <row r="1384" spans="1:11" x14ac:dyDescent="0.25">
      <c r="A1384" s="5"/>
      <c r="B1384" s="7">
        <v>5</v>
      </c>
      <c r="C1384" s="30" t="s">
        <v>20</v>
      </c>
      <c r="D1384" s="31"/>
      <c r="E1384" s="31"/>
      <c r="F1384" s="31"/>
      <c r="G1384" s="31">
        <f>E1384*F1384</f>
        <v>0</v>
      </c>
      <c r="H1384" s="137"/>
      <c r="I1384" s="61">
        <v>0</v>
      </c>
      <c r="J1384" s="61">
        <f t="shared" si="50"/>
        <v>0</v>
      </c>
      <c r="K1384" s="1"/>
    </row>
    <row r="1385" spans="1:11" x14ac:dyDescent="0.25">
      <c r="A1385" s="5"/>
      <c r="B1385" s="12">
        <v>10</v>
      </c>
      <c r="C1385" t="s">
        <v>21</v>
      </c>
      <c r="D1385" s="7"/>
      <c r="E1385" s="7"/>
      <c r="F1385" s="7"/>
      <c r="G1385" s="7">
        <f>E1385*F1385</f>
        <v>0</v>
      </c>
      <c r="H1385" s="47"/>
      <c r="I1385" s="61">
        <f>G1385</f>
        <v>0</v>
      </c>
      <c r="J1385" s="61">
        <f t="shared" si="50"/>
        <v>0</v>
      </c>
      <c r="K1385" s="1"/>
    </row>
    <row r="1386" spans="1:11" x14ac:dyDescent="0.25">
      <c r="A1386" s="17"/>
      <c r="B1386" s="17"/>
      <c r="C1386" s="159" t="s">
        <v>53</v>
      </c>
      <c r="D1386" s="160"/>
      <c r="E1386" s="160"/>
      <c r="F1386" s="160"/>
      <c r="G1386" s="161"/>
      <c r="H1386" s="36">
        <f>SUM(H1387:H1393)</f>
        <v>11075000</v>
      </c>
      <c r="I1386" s="36">
        <f>SUM(I1387:I1393)</f>
        <v>15048700</v>
      </c>
      <c r="J1386" s="36">
        <f>SUM(J1387:J1393)</f>
        <v>15048700</v>
      </c>
      <c r="K1386" s="18"/>
    </row>
    <row r="1387" spans="1:11" x14ac:dyDescent="0.25">
      <c r="A1387" s="179"/>
      <c r="B1387" s="180"/>
      <c r="C1387" s="163" t="s">
        <v>97</v>
      </c>
      <c r="D1387" s="164"/>
      <c r="E1387" s="164"/>
      <c r="F1387" s="164"/>
      <c r="G1387" s="165"/>
      <c r="H1387" s="190">
        <f>H1371+H1379</f>
        <v>11075000</v>
      </c>
      <c r="I1387" s="40">
        <f>I1371+I1379</f>
        <v>0</v>
      </c>
      <c r="J1387" s="40">
        <f>J1371+J1379</f>
        <v>0</v>
      </c>
      <c r="K1387" s="16"/>
    </row>
    <row r="1388" spans="1:11" x14ac:dyDescent="0.25">
      <c r="A1388" s="181"/>
      <c r="B1388" s="182"/>
      <c r="C1388" s="196" t="s">
        <v>39</v>
      </c>
      <c r="D1388" s="197"/>
      <c r="E1388" s="197"/>
      <c r="F1388" s="197"/>
      <c r="G1388" s="198"/>
      <c r="H1388" s="191"/>
      <c r="I1388" s="40">
        <f t="shared" ref="I1388:J1393" si="51">I1372+I1380</f>
        <v>1038000</v>
      </c>
      <c r="J1388" s="40">
        <f t="shared" si="51"/>
        <v>1038000</v>
      </c>
      <c r="K1388" s="16"/>
    </row>
    <row r="1389" spans="1:11" x14ac:dyDescent="0.25">
      <c r="A1389" s="181"/>
      <c r="B1389" s="182"/>
      <c r="C1389" s="196" t="s">
        <v>114</v>
      </c>
      <c r="D1389" s="197"/>
      <c r="E1389" s="197"/>
      <c r="F1389" s="197"/>
      <c r="G1389" s="198"/>
      <c r="H1389" s="191"/>
      <c r="I1389" s="40">
        <f t="shared" si="51"/>
        <v>75500</v>
      </c>
      <c r="J1389" s="40">
        <f t="shared" si="51"/>
        <v>75500</v>
      </c>
      <c r="K1389" s="16"/>
    </row>
    <row r="1390" spans="1:11" x14ac:dyDescent="0.25">
      <c r="A1390" s="181"/>
      <c r="B1390" s="182"/>
      <c r="C1390" s="196" t="s">
        <v>40</v>
      </c>
      <c r="D1390" s="197"/>
      <c r="E1390" s="197"/>
      <c r="F1390" s="197"/>
      <c r="G1390" s="198"/>
      <c r="H1390" s="191"/>
      <c r="I1390" s="40">
        <f t="shared" si="51"/>
        <v>135200</v>
      </c>
      <c r="J1390" s="40">
        <f t="shared" si="51"/>
        <v>135200</v>
      </c>
      <c r="K1390" s="16"/>
    </row>
    <row r="1391" spans="1:11" x14ac:dyDescent="0.25">
      <c r="A1391" s="181"/>
      <c r="B1391" s="182"/>
      <c r="C1391" s="196" t="s">
        <v>41</v>
      </c>
      <c r="D1391" s="197"/>
      <c r="E1391" s="197"/>
      <c r="F1391" s="197"/>
      <c r="G1391" s="198"/>
      <c r="H1391" s="191"/>
      <c r="I1391" s="40">
        <f t="shared" si="51"/>
        <v>13800000</v>
      </c>
      <c r="J1391" s="40">
        <f t="shared" si="51"/>
        <v>13800000</v>
      </c>
      <c r="K1391" s="16"/>
    </row>
    <row r="1392" spans="1:11" x14ac:dyDescent="0.25">
      <c r="A1392" s="181"/>
      <c r="B1392" s="182"/>
      <c r="C1392" s="150" t="s">
        <v>42</v>
      </c>
      <c r="D1392" s="151"/>
      <c r="E1392" s="151"/>
      <c r="F1392" s="151"/>
      <c r="G1392" s="152"/>
      <c r="H1392" s="191"/>
      <c r="I1392" s="40">
        <f t="shared" si="51"/>
        <v>0</v>
      </c>
      <c r="J1392" s="40">
        <f t="shared" si="51"/>
        <v>0</v>
      </c>
      <c r="K1392" s="16"/>
    </row>
    <row r="1393" spans="1:11" x14ac:dyDescent="0.25">
      <c r="A1393" s="181"/>
      <c r="B1393" s="182"/>
      <c r="C1393" s="150" t="s">
        <v>83</v>
      </c>
      <c r="D1393" s="151"/>
      <c r="E1393" s="151"/>
      <c r="F1393" s="151"/>
      <c r="G1393" s="152"/>
      <c r="H1393" s="191"/>
      <c r="I1393" s="40">
        <f t="shared" si="51"/>
        <v>0</v>
      </c>
      <c r="J1393" s="40">
        <f t="shared" si="51"/>
        <v>0</v>
      </c>
      <c r="K1393" s="16"/>
    </row>
    <row r="1394" spans="1:11" x14ac:dyDescent="0.25">
      <c r="A1394" s="184" t="s">
        <v>13</v>
      </c>
      <c r="B1394" s="184"/>
      <c r="C1394" s="184"/>
      <c r="D1394" s="184"/>
      <c r="E1394" s="184"/>
      <c r="F1394" s="184"/>
      <c r="G1394" s="184"/>
      <c r="H1394" s="8"/>
      <c r="I1394" s="9"/>
      <c r="J1394" s="9"/>
      <c r="K1394" s="9"/>
    </row>
    <row r="1395" spans="1:11" x14ac:dyDescent="0.25">
      <c r="A1395" s="17"/>
      <c r="B1395" s="17"/>
      <c r="C1395" s="159" t="s">
        <v>54</v>
      </c>
      <c r="D1395" s="160"/>
      <c r="E1395" s="160"/>
      <c r="F1395" s="160"/>
      <c r="G1395" s="161"/>
      <c r="H1395" s="18">
        <f>SUM(H1396:H1402)</f>
        <v>0</v>
      </c>
      <c r="I1395" s="18">
        <f>SUM(I1396:I1402)</f>
        <v>0</v>
      </c>
      <c r="J1395" s="18">
        <f>SUM(J1396:J1402)</f>
        <v>0</v>
      </c>
      <c r="K1395" s="18"/>
    </row>
    <row r="1396" spans="1:11" x14ac:dyDescent="0.25">
      <c r="A1396" s="179"/>
      <c r="B1396" s="180"/>
      <c r="C1396" s="163" t="s">
        <v>98</v>
      </c>
      <c r="D1396" s="164"/>
      <c r="E1396" s="164"/>
      <c r="F1396" s="164"/>
      <c r="G1396" s="165"/>
      <c r="H1396" s="185">
        <v>0</v>
      </c>
      <c r="I1396" s="16">
        <v>0</v>
      </c>
      <c r="J1396" s="16">
        <v>0</v>
      </c>
      <c r="K1396" s="16"/>
    </row>
    <row r="1397" spans="1:11" x14ac:dyDescent="0.25">
      <c r="A1397" s="181"/>
      <c r="B1397" s="182"/>
      <c r="C1397" s="196" t="s">
        <v>43</v>
      </c>
      <c r="D1397" s="197"/>
      <c r="E1397" s="197"/>
      <c r="F1397" s="197"/>
      <c r="G1397" s="198"/>
      <c r="H1397" s="186"/>
      <c r="I1397" s="16">
        <v>0</v>
      </c>
      <c r="J1397" s="16">
        <v>0</v>
      </c>
      <c r="K1397" s="16"/>
    </row>
    <row r="1398" spans="1:11" x14ac:dyDescent="0.25">
      <c r="A1398" s="181"/>
      <c r="B1398" s="182"/>
      <c r="C1398" s="196" t="s">
        <v>88</v>
      </c>
      <c r="D1398" s="197"/>
      <c r="E1398" s="197"/>
      <c r="F1398" s="197"/>
      <c r="G1398" s="198"/>
      <c r="H1398" s="186"/>
      <c r="I1398" s="16">
        <v>0</v>
      </c>
      <c r="J1398" s="16">
        <v>0</v>
      </c>
      <c r="K1398" s="16"/>
    </row>
    <row r="1399" spans="1:11" x14ac:dyDescent="0.25">
      <c r="A1399" s="181"/>
      <c r="B1399" s="182"/>
      <c r="C1399" s="196" t="s">
        <v>44</v>
      </c>
      <c r="D1399" s="197"/>
      <c r="E1399" s="197"/>
      <c r="F1399" s="197"/>
      <c r="G1399" s="198"/>
      <c r="H1399" s="186"/>
      <c r="I1399" s="16">
        <v>0</v>
      </c>
      <c r="J1399" s="16">
        <v>0</v>
      </c>
      <c r="K1399" s="16"/>
    </row>
    <row r="1400" spans="1:11" x14ac:dyDescent="0.25">
      <c r="A1400" s="181"/>
      <c r="B1400" s="182"/>
      <c r="C1400" s="196" t="s">
        <v>45</v>
      </c>
      <c r="D1400" s="197"/>
      <c r="E1400" s="197"/>
      <c r="F1400" s="197"/>
      <c r="G1400" s="198"/>
      <c r="H1400" s="186"/>
      <c r="I1400" s="16">
        <v>0</v>
      </c>
      <c r="J1400" s="16">
        <v>0</v>
      </c>
      <c r="K1400" s="16"/>
    </row>
    <row r="1401" spans="1:11" x14ac:dyDescent="0.25">
      <c r="A1401" s="181"/>
      <c r="B1401" s="182"/>
      <c r="C1401" s="150" t="s">
        <v>46</v>
      </c>
      <c r="D1401" s="151"/>
      <c r="E1401" s="151"/>
      <c r="F1401" s="151"/>
      <c r="G1401" s="152"/>
      <c r="H1401" s="186"/>
      <c r="I1401" s="16">
        <v>0</v>
      </c>
      <c r="J1401" s="16">
        <v>0</v>
      </c>
      <c r="K1401" s="16"/>
    </row>
    <row r="1402" spans="1:11" ht="15.75" thickBot="1" x14ac:dyDescent="0.3">
      <c r="A1402" s="192"/>
      <c r="B1402" s="193"/>
      <c r="C1402" s="150" t="s">
        <v>84</v>
      </c>
      <c r="D1402" s="151"/>
      <c r="E1402" s="151"/>
      <c r="F1402" s="151"/>
      <c r="G1402" s="152"/>
      <c r="H1402" s="186"/>
      <c r="I1402" s="16">
        <v>0</v>
      </c>
      <c r="J1402" s="16">
        <v>0</v>
      </c>
      <c r="K1402" s="16"/>
    </row>
    <row r="1403" spans="1:11" ht="15.75" thickBot="1" x14ac:dyDescent="0.3">
      <c r="A1403" s="219" t="s">
        <v>9</v>
      </c>
      <c r="B1403" s="220"/>
      <c r="C1403" s="220"/>
      <c r="D1403" s="220"/>
      <c r="E1403" s="220"/>
      <c r="F1403" s="220"/>
      <c r="G1403" s="220"/>
      <c r="H1403" s="10"/>
      <c r="I1403" s="11"/>
      <c r="J1403" s="11"/>
      <c r="K1403" s="11"/>
    </row>
    <row r="1404" spans="1:11" x14ac:dyDescent="0.25">
      <c r="A1404" s="13">
        <v>1</v>
      </c>
      <c r="B1404" s="221" t="s">
        <v>127</v>
      </c>
      <c r="C1404" s="221"/>
      <c r="D1404" s="221"/>
      <c r="E1404" s="221"/>
      <c r="F1404" s="221"/>
      <c r="G1404" s="52" t="s">
        <v>7</v>
      </c>
      <c r="H1404" s="35">
        <f>H1405</f>
        <v>872000</v>
      </c>
      <c r="I1404" s="34">
        <f>SUM(I1405:I1411)</f>
        <v>572200</v>
      </c>
      <c r="J1404" s="34">
        <f>SUM(J1405:J1411)</f>
        <v>572200</v>
      </c>
      <c r="K1404" s="15"/>
    </row>
    <row r="1405" spans="1:11" ht="15" customHeight="1" x14ac:dyDescent="0.25">
      <c r="A1405" s="5"/>
      <c r="B1405" s="53">
        <v>3</v>
      </c>
      <c r="C1405" s="54" t="s">
        <v>16</v>
      </c>
      <c r="D1405" s="183"/>
      <c r="E1405" s="183"/>
      <c r="F1405" s="183"/>
      <c r="G1405" s="183"/>
      <c r="H1405" s="138">
        <v>872000</v>
      </c>
      <c r="I1405" s="38"/>
      <c r="J1405" s="38"/>
      <c r="K1405" s="1"/>
    </row>
    <row r="1406" spans="1:11" x14ac:dyDescent="0.25">
      <c r="A1406" s="5"/>
      <c r="B1406" s="53">
        <v>4</v>
      </c>
      <c r="C1406" s="55" t="s">
        <v>17</v>
      </c>
      <c r="D1406" s="183"/>
      <c r="E1406" s="183"/>
      <c r="F1406" s="183"/>
      <c r="G1406" s="183"/>
      <c r="H1406" s="138"/>
      <c r="I1406" s="39">
        <v>63200</v>
      </c>
      <c r="J1406" s="39">
        <f>I1406</f>
        <v>63200</v>
      </c>
      <c r="K1406" s="1" t="s">
        <v>128</v>
      </c>
    </row>
    <row r="1407" spans="1:11" x14ac:dyDescent="0.25">
      <c r="A1407" s="5"/>
      <c r="B1407" s="53">
        <v>6</v>
      </c>
      <c r="C1407" s="55" t="s">
        <v>18</v>
      </c>
      <c r="D1407" s="183"/>
      <c r="E1407" s="183"/>
      <c r="F1407" s="183"/>
      <c r="G1407" s="183"/>
      <c r="H1407" s="138"/>
      <c r="I1407" s="39">
        <v>4000</v>
      </c>
      <c r="J1407" s="39">
        <f>I1407</f>
        <v>4000</v>
      </c>
      <c r="K1407" s="1" t="s">
        <v>128</v>
      </c>
    </row>
    <row r="1408" spans="1:11" x14ac:dyDescent="0.25">
      <c r="A1408" s="5"/>
      <c r="B1408" s="53">
        <v>6</v>
      </c>
      <c r="C1408" s="55" t="s">
        <v>19</v>
      </c>
      <c r="D1408" s="183"/>
      <c r="E1408" s="183"/>
      <c r="F1408" s="183"/>
      <c r="G1408" s="183"/>
      <c r="H1408" s="137">
        <v>616200</v>
      </c>
      <c r="I1408" s="39">
        <v>5000</v>
      </c>
      <c r="J1408" s="39">
        <f>I1408</f>
        <v>5000</v>
      </c>
      <c r="K1408" s="1" t="s">
        <v>128</v>
      </c>
    </row>
    <row r="1409" spans="1:11" x14ac:dyDescent="0.25">
      <c r="A1409" s="5"/>
      <c r="B1409" s="53">
        <v>2</v>
      </c>
      <c r="C1409" s="55" t="s">
        <v>22</v>
      </c>
      <c r="D1409" s="183"/>
      <c r="E1409" s="183"/>
      <c r="F1409" s="183"/>
      <c r="G1409" s="183"/>
      <c r="H1409" s="137"/>
      <c r="I1409" s="39">
        <v>500000</v>
      </c>
      <c r="J1409" s="39">
        <f>I1409</f>
        <v>500000</v>
      </c>
      <c r="K1409" s="1" t="s">
        <v>128</v>
      </c>
    </row>
    <row r="1410" spans="1:11" x14ac:dyDescent="0.25">
      <c r="A1410" s="5"/>
      <c r="B1410" s="53">
        <v>5</v>
      </c>
      <c r="C1410" s="54" t="s">
        <v>20</v>
      </c>
      <c r="D1410" s="53"/>
      <c r="E1410" s="53"/>
      <c r="F1410" s="53"/>
      <c r="G1410" s="53">
        <f>E1410*F1410</f>
        <v>0</v>
      </c>
      <c r="H1410" s="137"/>
      <c r="I1410" s="38">
        <f>G1410</f>
        <v>0</v>
      </c>
      <c r="J1410" s="38"/>
      <c r="K1410" s="1"/>
    </row>
    <row r="1411" spans="1:11" ht="15.75" thickBot="1" x14ac:dyDescent="0.3">
      <c r="A1411" s="5"/>
      <c r="B1411" s="56">
        <v>10</v>
      </c>
      <c r="C1411" s="54" t="s">
        <v>21</v>
      </c>
      <c r="D1411" s="53"/>
      <c r="E1411" s="53"/>
      <c r="F1411" s="53"/>
      <c r="G1411" s="53">
        <f>E1411*F1411</f>
        <v>0</v>
      </c>
      <c r="H1411" s="33"/>
      <c r="I1411" s="38">
        <f>G1411</f>
        <v>0</v>
      </c>
      <c r="J1411" s="38"/>
      <c r="K1411" s="1"/>
    </row>
    <row r="1412" spans="1:11" x14ac:dyDescent="0.25">
      <c r="A1412" s="13">
        <v>2</v>
      </c>
      <c r="B1412" s="221" t="s">
        <v>129</v>
      </c>
      <c r="C1412" s="221"/>
      <c r="D1412" s="221"/>
      <c r="E1412" s="221"/>
      <c r="F1412" s="221"/>
      <c r="G1412" s="52" t="s">
        <v>7</v>
      </c>
      <c r="H1412" s="35">
        <f>H1413</f>
        <v>3067000</v>
      </c>
      <c r="I1412" s="34">
        <f>SUM(I1413:I1419)</f>
        <v>2123000</v>
      </c>
      <c r="J1412" s="34">
        <f>SUM(J1413:J1419)</f>
        <v>2123000</v>
      </c>
      <c r="K1412" s="15"/>
    </row>
    <row r="1413" spans="1:11" ht="15" customHeight="1" x14ac:dyDescent="0.25">
      <c r="A1413" s="5"/>
      <c r="B1413" s="53">
        <v>3</v>
      </c>
      <c r="C1413" s="54" t="s">
        <v>16</v>
      </c>
      <c r="D1413" s="183"/>
      <c r="E1413" s="183"/>
      <c r="F1413" s="183"/>
      <c r="G1413" s="183"/>
      <c r="H1413" s="138">
        <v>3067000</v>
      </c>
      <c r="I1413" s="38"/>
      <c r="J1413" s="38"/>
      <c r="K1413" s="1"/>
    </row>
    <row r="1414" spans="1:11" x14ac:dyDescent="0.25">
      <c r="A1414" s="5"/>
      <c r="B1414" s="53">
        <v>4</v>
      </c>
      <c r="C1414" s="55" t="s">
        <v>17</v>
      </c>
      <c r="D1414" s="183"/>
      <c r="E1414" s="183"/>
      <c r="F1414" s="183"/>
      <c r="G1414" s="183"/>
      <c r="H1414" s="138"/>
      <c r="I1414" s="39">
        <v>74000</v>
      </c>
      <c r="J1414" s="39">
        <f>I1414</f>
        <v>74000</v>
      </c>
      <c r="K1414" s="1" t="s">
        <v>128</v>
      </c>
    </row>
    <row r="1415" spans="1:11" x14ac:dyDescent="0.25">
      <c r="A1415" s="5"/>
      <c r="B1415" s="53">
        <v>6</v>
      </c>
      <c r="C1415" s="55" t="s">
        <v>18</v>
      </c>
      <c r="D1415" s="183"/>
      <c r="E1415" s="183"/>
      <c r="F1415" s="183"/>
      <c r="G1415" s="183"/>
      <c r="H1415" s="138"/>
      <c r="I1415" s="39">
        <v>22000</v>
      </c>
      <c r="J1415" s="39">
        <f>I1415</f>
        <v>22000</v>
      </c>
      <c r="K1415" s="1" t="s">
        <v>128</v>
      </c>
    </row>
    <row r="1416" spans="1:11" x14ac:dyDescent="0.25">
      <c r="A1416" s="5"/>
      <c r="B1416" s="53">
        <v>6</v>
      </c>
      <c r="C1416" s="55" t="s">
        <v>19</v>
      </c>
      <c r="D1416" s="183"/>
      <c r="E1416" s="183"/>
      <c r="F1416" s="183"/>
      <c r="G1416" s="183"/>
      <c r="H1416" s="137">
        <v>2810000</v>
      </c>
      <c r="I1416" s="39">
        <v>27000</v>
      </c>
      <c r="J1416" s="39">
        <f>I1416</f>
        <v>27000</v>
      </c>
      <c r="K1416" s="1" t="s">
        <v>128</v>
      </c>
    </row>
    <row r="1417" spans="1:11" x14ac:dyDescent="0.25">
      <c r="A1417" s="5"/>
      <c r="B1417" s="53">
        <v>2</v>
      </c>
      <c r="C1417" s="55" t="s">
        <v>22</v>
      </c>
      <c r="D1417" s="183"/>
      <c r="E1417" s="183"/>
      <c r="F1417" s="183"/>
      <c r="G1417" s="183"/>
      <c r="H1417" s="137"/>
      <c r="I1417" s="39">
        <v>2000000</v>
      </c>
      <c r="J1417" s="39">
        <f>I1417</f>
        <v>2000000</v>
      </c>
      <c r="K1417" s="1" t="s">
        <v>128</v>
      </c>
    </row>
    <row r="1418" spans="1:11" x14ac:dyDescent="0.25">
      <c r="A1418" s="5"/>
      <c r="B1418" s="53">
        <v>5</v>
      </c>
      <c r="C1418" s="54" t="s">
        <v>20</v>
      </c>
      <c r="D1418" s="53"/>
      <c r="E1418" s="53"/>
      <c r="F1418" s="53"/>
      <c r="G1418" s="53">
        <f>E1418*F1418</f>
        <v>0</v>
      </c>
      <c r="H1418" s="137"/>
      <c r="I1418" s="38">
        <f>G1418</f>
        <v>0</v>
      </c>
      <c r="J1418" s="38"/>
      <c r="K1418" s="1"/>
    </row>
    <row r="1419" spans="1:11" ht="15.75" thickBot="1" x14ac:dyDescent="0.3">
      <c r="A1419" s="5"/>
      <c r="B1419" s="56">
        <v>10</v>
      </c>
      <c r="C1419" s="54" t="s">
        <v>21</v>
      </c>
      <c r="D1419" s="53"/>
      <c r="E1419" s="53"/>
      <c r="F1419" s="53"/>
      <c r="G1419" s="53">
        <f>E1419*F1419</f>
        <v>0</v>
      </c>
      <c r="H1419" s="33"/>
      <c r="I1419" s="38">
        <f>G1419</f>
        <v>0</v>
      </c>
      <c r="J1419" s="38"/>
      <c r="K1419" s="1"/>
    </row>
    <row r="1420" spans="1:11" ht="27" customHeight="1" x14ac:dyDescent="0.25">
      <c r="A1420" s="13">
        <v>3</v>
      </c>
      <c r="B1420" s="217" t="s">
        <v>130</v>
      </c>
      <c r="C1420" s="217"/>
      <c r="D1420" s="217"/>
      <c r="E1420" s="217"/>
      <c r="F1420" s="217"/>
      <c r="G1420" s="52" t="s">
        <v>7</v>
      </c>
      <c r="H1420" s="35">
        <f>H1421</f>
        <v>3900000</v>
      </c>
      <c r="I1420" s="34">
        <f>SUM(I1421:I1427)</f>
        <v>2067600</v>
      </c>
      <c r="J1420" s="34">
        <f>SUM(J1421:J1427)</f>
        <v>2067600</v>
      </c>
      <c r="K1420" s="15"/>
    </row>
    <row r="1421" spans="1:11" ht="15" customHeight="1" x14ac:dyDescent="0.25">
      <c r="A1421" s="5"/>
      <c r="B1421" s="53">
        <v>3</v>
      </c>
      <c r="C1421" s="54" t="s">
        <v>16</v>
      </c>
      <c r="D1421" s="183"/>
      <c r="E1421" s="183"/>
      <c r="F1421" s="183"/>
      <c r="G1421" s="183"/>
      <c r="H1421" s="138">
        <v>3900000</v>
      </c>
      <c r="I1421" s="38"/>
      <c r="J1421" s="38"/>
      <c r="K1421" s="1"/>
    </row>
    <row r="1422" spans="1:11" x14ac:dyDescent="0.25">
      <c r="A1422" s="5"/>
      <c r="B1422" s="53">
        <v>4</v>
      </c>
      <c r="C1422" s="55" t="s">
        <v>17</v>
      </c>
      <c r="D1422" s="183"/>
      <c r="E1422" s="183"/>
      <c r="F1422" s="183"/>
      <c r="G1422" s="183"/>
      <c r="H1422" s="138"/>
      <c r="I1422" s="121">
        <v>82600</v>
      </c>
      <c r="J1422" s="39">
        <f>I1422</f>
        <v>82600</v>
      </c>
      <c r="K1422" s="1" t="s">
        <v>128</v>
      </c>
    </row>
    <row r="1423" spans="1:11" x14ac:dyDescent="0.25">
      <c r="A1423" s="5"/>
      <c r="B1423" s="53">
        <v>6</v>
      </c>
      <c r="C1423" s="55" t="s">
        <v>18</v>
      </c>
      <c r="D1423" s="183"/>
      <c r="E1423" s="183"/>
      <c r="F1423" s="183"/>
      <c r="G1423" s="183"/>
      <c r="H1423" s="138"/>
      <c r="I1423" s="39">
        <v>16000</v>
      </c>
      <c r="J1423" s="39">
        <f>I1423</f>
        <v>16000</v>
      </c>
      <c r="K1423" s="1" t="s">
        <v>128</v>
      </c>
    </row>
    <row r="1424" spans="1:11" x14ac:dyDescent="0.25">
      <c r="A1424" s="5"/>
      <c r="B1424" s="53">
        <v>6</v>
      </c>
      <c r="C1424" s="55" t="s">
        <v>19</v>
      </c>
      <c r="D1424" s="183"/>
      <c r="E1424" s="183"/>
      <c r="F1424" s="183"/>
      <c r="G1424" s="183"/>
      <c r="H1424" s="137">
        <v>3850000</v>
      </c>
      <c r="I1424" s="39">
        <v>19000</v>
      </c>
      <c r="J1424" s="39">
        <f>I1424</f>
        <v>19000</v>
      </c>
      <c r="K1424" s="1" t="s">
        <v>128</v>
      </c>
    </row>
    <row r="1425" spans="1:11" x14ac:dyDescent="0.25">
      <c r="A1425" s="5"/>
      <c r="B1425" s="53">
        <v>2</v>
      </c>
      <c r="C1425" s="55" t="s">
        <v>22</v>
      </c>
      <c r="D1425" s="183"/>
      <c r="E1425" s="183"/>
      <c r="F1425" s="183"/>
      <c r="G1425" s="183"/>
      <c r="H1425" s="137"/>
      <c r="I1425" s="39">
        <v>1950000</v>
      </c>
      <c r="J1425" s="39">
        <f>I1425</f>
        <v>1950000</v>
      </c>
      <c r="K1425" s="1" t="s">
        <v>128</v>
      </c>
    </row>
    <row r="1426" spans="1:11" x14ac:dyDescent="0.25">
      <c r="A1426" s="5"/>
      <c r="B1426" s="53">
        <v>5</v>
      </c>
      <c r="C1426" s="54" t="s">
        <v>20</v>
      </c>
      <c r="D1426" s="53"/>
      <c r="E1426" s="53"/>
      <c r="F1426" s="53"/>
      <c r="G1426" s="53">
        <f>E1426*F1426</f>
        <v>0</v>
      </c>
      <c r="H1426" s="137"/>
      <c r="I1426" s="38">
        <f>G1426</f>
        <v>0</v>
      </c>
      <c r="J1426" s="38"/>
      <c r="K1426" s="1"/>
    </row>
    <row r="1427" spans="1:11" ht="15.75" thickBot="1" x14ac:dyDescent="0.3">
      <c r="A1427" s="5"/>
      <c r="B1427" s="56">
        <v>10</v>
      </c>
      <c r="C1427" s="54" t="s">
        <v>21</v>
      </c>
      <c r="D1427" s="53"/>
      <c r="E1427" s="53"/>
      <c r="F1427" s="53"/>
      <c r="G1427" s="53">
        <f>E1427*F1427</f>
        <v>0</v>
      </c>
      <c r="H1427" s="33"/>
      <c r="I1427" s="38">
        <f>G1427</f>
        <v>0</v>
      </c>
      <c r="J1427" s="38"/>
      <c r="K1427" s="1"/>
    </row>
    <row r="1428" spans="1:11" x14ac:dyDescent="0.25">
      <c r="A1428" s="13">
        <v>4</v>
      </c>
      <c r="B1428" s="222" t="s">
        <v>131</v>
      </c>
      <c r="C1428" s="222"/>
      <c r="D1428" s="222"/>
      <c r="E1428" s="222"/>
      <c r="F1428" s="222"/>
      <c r="G1428" s="52" t="s">
        <v>7</v>
      </c>
      <c r="H1428" s="35">
        <f>H1429</f>
        <v>4600000</v>
      </c>
      <c r="I1428" s="34">
        <f>SUM(I1429:I1435)</f>
        <v>2962400</v>
      </c>
      <c r="J1428" s="34">
        <f>SUM(J1429:J1435)</f>
        <v>2962400</v>
      </c>
      <c r="K1428" s="15"/>
    </row>
    <row r="1429" spans="1:11" ht="15" customHeight="1" x14ac:dyDescent="0.25">
      <c r="A1429" s="5"/>
      <c r="B1429" s="53">
        <v>3</v>
      </c>
      <c r="C1429" s="54" t="s">
        <v>16</v>
      </c>
      <c r="D1429" s="183"/>
      <c r="E1429" s="183"/>
      <c r="F1429" s="183"/>
      <c r="G1429" s="183"/>
      <c r="H1429" s="138">
        <v>4600000</v>
      </c>
      <c r="I1429" s="38"/>
      <c r="J1429" s="38"/>
      <c r="K1429" s="1"/>
    </row>
    <row r="1430" spans="1:11" x14ac:dyDescent="0.25">
      <c r="A1430" s="5"/>
      <c r="B1430" s="53">
        <v>4</v>
      </c>
      <c r="C1430" s="55" t="s">
        <v>17</v>
      </c>
      <c r="D1430" s="183"/>
      <c r="E1430" s="183"/>
      <c r="F1430" s="183"/>
      <c r="G1430" s="183"/>
      <c r="H1430" s="138"/>
      <c r="I1430" s="121">
        <v>77400</v>
      </c>
      <c r="J1430" s="39">
        <f>I1430</f>
        <v>77400</v>
      </c>
      <c r="K1430" s="1" t="s">
        <v>128</v>
      </c>
    </row>
    <row r="1431" spans="1:11" x14ac:dyDescent="0.25">
      <c r="A1431" s="5"/>
      <c r="B1431" s="53">
        <v>6</v>
      </c>
      <c r="C1431" s="55" t="s">
        <v>18</v>
      </c>
      <c r="D1431" s="183"/>
      <c r="E1431" s="183"/>
      <c r="F1431" s="183"/>
      <c r="G1431" s="183"/>
      <c r="H1431" s="138"/>
      <c r="I1431" s="39">
        <v>18000</v>
      </c>
      <c r="J1431" s="39">
        <f>I1431</f>
        <v>18000</v>
      </c>
      <c r="K1431" s="1" t="s">
        <v>128</v>
      </c>
    </row>
    <row r="1432" spans="1:11" x14ac:dyDescent="0.25">
      <c r="A1432" s="5"/>
      <c r="B1432" s="53">
        <v>6</v>
      </c>
      <c r="C1432" s="55" t="s">
        <v>19</v>
      </c>
      <c r="D1432" s="183"/>
      <c r="E1432" s="183"/>
      <c r="F1432" s="183"/>
      <c r="G1432" s="183"/>
      <c r="H1432" s="137">
        <v>4590000</v>
      </c>
      <c r="I1432" s="39">
        <v>27000</v>
      </c>
      <c r="J1432" s="39">
        <f>I1432</f>
        <v>27000</v>
      </c>
      <c r="K1432" s="1" t="s">
        <v>128</v>
      </c>
    </row>
    <row r="1433" spans="1:11" x14ac:dyDescent="0.25">
      <c r="A1433" s="5"/>
      <c r="B1433" s="53">
        <v>2</v>
      </c>
      <c r="C1433" s="55" t="s">
        <v>22</v>
      </c>
      <c r="D1433" s="183"/>
      <c r="E1433" s="183"/>
      <c r="F1433" s="183"/>
      <c r="G1433" s="183"/>
      <c r="H1433" s="137"/>
      <c r="I1433" s="39">
        <v>2840000</v>
      </c>
      <c r="J1433" s="39">
        <f>I1433</f>
        <v>2840000</v>
      </c>
      <c r="K1433" s="1" t="s">
        <v>128</v>
      </c>
    </row>
    <row r="1434" spans="1:11" x14ac:dyDescent="0.25">
      <c r="A1434" s="5"/>
      <c r="B1434" s="53">
        <v>5</v>
      </c>
      <c r="C1434" s="54" t="s">
        <v>20</v>
      </c>
      <c r="D1434" s="53"/>
      <c r="E1434" s="53"/>
      <c r="F1434" s="53"/>
      <c r="G1434" s="53">
        <f>E1434*F1434</f>
        <v>0</v>
      </c>
      <c r="H1434" s="137"/>
      <c r="I1434" s="38">
        <f>G1434</f>
        <v>0</v>
      </c>
      <c r="J1434" s="38"/>
      <c r="K1434" s="1"/>
    </row>
    <row r="1435" spans="1:11" ht="15.75" thickBot="1" x14ac:dyDescent="0.3">
      <c r="A1435" s="5"/>
      <c r="B1435" s="56">
        <v>10</v>
      </c>
      <c r="C1435" s="54" t="s">
        <v>21</v>
      </c>
      <c r="D1435" s="53"/>
      <c r="E1435" s="53"/>
      <c r="F1435" s="53"/>
      <c r="G1435" s="53">
        <f>E1435*F1435</f>
        <v>0</v>
      </c>
      <c r="H1435" s="33"/>
      <c r="I1435" s="38">
        <f>G1435</f>
        <v>0</v>
      </c>
      <c r="J1435" s="38"/>
      <c r="K1435" s="1"/>
    </row>
    <row r="1436" spans="1:11" x14ac:dyDescent="0.25">
      <c r="A1436" s="13">
        <v>5</v>
      </c>
      <c r="B1436" s="217" t="s">
        <v>135</v>
      </c>
      <c r="C1436" s="217"/>
      <c r="D1436" s="217"/>
      <c r="E1436" s="217"/>
      <c r="F1436" s="217"/>
      <c r="G1436" s="52" t="s">
        <v>7</v>
      </c>
      <c r="H1436" s="35">
        <f>H1437</f>
        <v>3900000</v>
      </c>
      <c r="I1436" s="34">
        <f>SUM(I1437:I1443)</f>
        <v>2843000</v>
      </c>
      <c r="J1436" s="34">
        <f>SUM(J1437:J1443)</f>
        <v>2843000</v>
      </c>
      <c r="K1436" s="15"/>
    </row>
    <row r="1437" spans="1:11" ht="15" customHeight="1" x14ac:dyDescent="0.25">
      <c r="A1437" s="5"/>
      <c r="B1437" s="53">
        <v>3</v>
      </c>
      <c r="C1437" s="54" t="s">
        <v>16</v>
      </c>
      <c r="D1437" s="183"/>
      <c r="E1437" s="183"/>
      <c r="F1437" s="183"/>
      <c r="G1437" s="183"/>
      <c r="H1437" s="138">
        <v>3900000</v>
      </c>
      <c r="I1437" s="38"/>
      <c r="J1437" s="38"/>
      <c r="K1437" s="1"/>
    </row>
    <row r="1438" spans="1:11" x14ac:dyDescent="0.25">
      <c r="A1438" s="5"/>
      <c r="B1438" s="53">
        <v>4</v>
      </c>
      <c r="C1438" s="55" t="s">
        <v>17</v>
      </c>
      <c r="D1438" s="183"/>
      <c r="E1438" s="183"/>
      <c r="F1438" s="183"/>
      <c r="G1438" s="183"/>
      <c r="H1438" s="138"/>
      <c r="I1438" s="39">
        <v>93000</v>
      </c>
      <c r="J1438" s="39">
        <f>I1438</f>
        <v>93000</v>
      </c>
      <c r="K1438" s="1" t="s">
        <v>128</v>
      </c>
    </row>
    <row r="1439" spans="1:11" x14ac:dyDescent="0.25">
      <c r="A1439" s="5"/>
      <c r="B1439" s="53">
        <v>6</v>
      </c>
      <c r="C1439" s="55" t="s">
        <v>18</v>
      </c>
      <c r="D1439" s="183"/>
      <c r="E1439" s="183"/>
      <c r="F1439" s="183"/>
      <c r="G1439" s="183"/>
      <c r="H1439" s="138"/>
      <c r="I1439" s="39">
        <v>22000</v>
      </c>
      <c r="J1439" s="39">
        <f>I1439</f>
        <v>22000</v>
      </c>
      <c r="K1439" s="1" t="s">
        <v>128</v>
      </c>
    </row>
    <row r="1440" spans="1:11" x14ac:dyDescent="0.25">
      <c r="A1440" s="5"/>
      <c r="B1440" s="53">
        <v>6</v>
      </c>
      <c r="C1440" s="55" t="s">
        <v>19</v>
      </c>
      <c r="D1440" s="183"/>
      <c r="E1440" s="183"/>
      <c r="F1440" s="183"/>
      <c r="G1440" s="183"/>
      <c r="H1440" s="137">
        <v>3850000</v>
      </c>
      <c r="I1440" s="39">
        <v>28000</v>
      </c>
      <c r="J1440" s="39">
        <f>I1440</f>
        <v>28000</v>
      </c>
      <c r="K1440" s="1" t="s">
        <v>128</v>
      </c>
    </row>
    <row r="1441" spans="1:11" x14ac:dyDescent="0.25">
      <c r="A1441" s="5"/>
      <c r="B1441" s="53">
        <v>2</v>
      </c>
      <c r="C1441" s="55" t="s">
        <v>22</v>
      </c>
      <c r="D1441" s="183"/>
      <c r="E1441" s="183"/>
      <c r="F1441" s="183"/>
      <c r="G1441" s="183"/>
      <c r="H1441" s="137"/>
      <c r="I1441" s="39">
        <v>2700000</v>
      </c>
      <c r="J1441" s="39">
        <f>I1441</f>
        <v>2700000</v>
      </c>
      <c r="K1441" s="1" t="s">
        <v>128</v>
      </c>
    </row>
    <row r="1442" spans="1:11" x14ac:dyDescent="0.25">
      <c r="A1442" s="5"/>
      <c r="B1442" s="53">
        <v>5</v>
      </c>
      <c r="C1442" s="54" t="s">
        <v>20</v>
      </c>
      <c r="D1442" s="53"/>
      <c r="E1442" s="53"/>
      <c r="F1442" s="53"/>
      <c r="G1442" s="53">
        <f>E1442*F1442</f>
        <v>0</v>
      </c>
      <c r="H1442" s="137"/>
      <c r="I1442" s="38">
        <f>G1442</f>
        <v>0</v>
      </c>
      <c r="J1442" s="38"/>
      <c r="K1442" s="1"/>
    </row>
    <row r="1443" spans="1:11" ht="15.75" thickBot="1" x14ac:dyDescent="0.3">
      <c r="A1443" s="5"/>
      <c r="B1443" s="56">
        <v>10</v>
      </c>
      <c r="C1443" s="54" t="s">
        <v>21</v>
      </c>
      <c r="D1443" s="53"/>
      <c r="E1443" s="53"/>
      <c r="F1443" s="53"/>
      <c r="G1443" s="53">
        <f>E1443*F1443</f>
        <v>0</v>
      </c>
      <c r="H1443" s="33"/>
      <c r="I1443" s="38">
        <f>G1443</f>
        <v>0</v>
      </c>
      <c r="J1443" s="38"/>
      <c r="K1443" s="1"/>
    </row>
    <row r="1444" spans="1:11" ht="28.5" customHeight="1" x14ac:dyDescent="0.25">
      <c r="A1444" s="13">
        <v>6</v>
      </c>
      <c r="B1444" s="217" t="s">
        <v>138</v>
      </c>
      <c r="C1444" s="217"/>
      <c r="D1444" s="217"/>
      <c r="E1444" s="217"/>
      <c r="F1444" s="217"/>
      <c r="G1444" s="52" t="s">
        <v>7</v>
      </c>
      <c r="H1444" s="35">
        <f>H1445</f>
        <v>0</v>
      </c>
      <c r="I1444" s="34">
        <f>SUM(I1445:I1451)</f>
        <v>2812000</v>
      </c>
      <c r="J1444" s="34">
        <f>SUM(J1445:J1451)</f>
        <v>2812000</v>
      </c>
      <c r="K1444" s="34"/>
    </row>
    <row r="1445" spans="1:11" ht="15" customHeight="1" x14ac:dyDescent="0.25">
      <c r="A1445" s="5"/>
      <c r="B1445" s="53">
        <v>3</v>
      </c>
      <c r="C1445" s="54" t="s">
        <v>16</v>
      </c>
      <c r="D1445" s="183"/>
      <c r="E1445" s="183"/>
      <c r="F1445" s="183"/>
      <c r="G1445" s="183"/>
      <c r="H1445" s="138">
        <v>0</v>
      </c>
      <c r="I1445" s="63">
        <v>2812000</v>
      </c>
      <c r="J1445" s="39">
        <f>I1445</f>
        <v>2812000</v>
      </c>
      <c r="K1445" s="1" t="s">
        <v>128</v>
      </c>
    </row>
    <row r="1446" spans="1:11" x14ac:dyDescent="0.25">
      <c r="A1446" s="5"/>
      <c r="B1446" s="53">
        <v>4</v>
      </c>
      <c r="C1446" s="57" t="s">
        <v>17</v>
      </c>
      <c r="D1446" s="183"/>
      <c r="E1446" s="183"/>
      <c r="F1446" s="183"/>
      <c r="G1446" s="183"/>
      <c r="H1446" s="138"/>
      <c r="I1446" s="38"/>
      <c r="J1446" s="38"/>
      <c r="K1446" s="38"/>
    </row>
    <row r="1447" spans="1:11" x14ac:dyDescent="0.25">
      <c r="A1447" s="5"/>
      <c r="B1447" s="53">
        <v>6</v>
      </c>
      <c r="C1447" s="57" t="s">
        <v>18</v>
      </c>
      <c r="D1447" s="183"/>
      <c r="E1447" s="183"/>
      <c r="F1447" s="183"/>
      <c r="G1447" s="183"/>
      <c r="H1447" s="138"/>
      <c r="I1447" s="38"/>
      <c r="J1447" s="38"/>
      <c r="K1447" s="38"/>
    </row>
    <row r="1448" spans="1:11" x14ac:dyDescent="0.25">
      <c r="A1448" s="5"/>
      <c r="B1448" s="53">
        <v>6</v>
      </c>
      <c r="C1448" s="57" t="s">
        <v>19</v>
      </c>
      <c r="D1448" s="183"/>
      <c r="E1448" s="183"/>
      <c r="F1448" s="183"/>
      <c r="G1448" s="183"/>
      <c r="H1448" s="137"/>
      <c r="I1448" s="38"/>
      <c r="J1448" s="38"/>
      <c r="K1448" s="38"/>
    </row>
    <row r="1449" spans="1:11" x14ac:dyDescent="0.25">
      <c r="A1449" s="5"/>
      <c r="B1449" s="53">
        <v>2</v>
      </c>
      <c r="C1449" s="57" t="s">
        <v>22</v>
      </c>
      <c r="D1449" s="183"/>
      <c r="E1449" s="183"/>
      <c r="F1449" s="183"/>
      <c r="G1449" s="183"/>
      <c r="H1449" s="137"/>
      <c r="I1449" s="38"/>
      <c r="J1449" s="38"/>
      <c r="K1449" s="38"/>
    </row>
    <row r="1450" spans="1:11" x14ac:dyDescent="0.25">
      <c r="A1450" s="5"/>
      <c r="B1450" s="53">
        <v>5</v>
      </c>
      <c r="C1450" s="54" t="s">
        <v>20</v>
      </c>
      <c r="D1450" s="53"/>
      <c r="E1450" s="53"/>
      <c r="F1450" s="53"/>
      <c r="G1450" s="53">
        <f>E1450*F1450</f>
        <v>0</v>
      </c>
      <c r="H1450" s="137"/>
      <c r="I1450" s="38">
        <f>G1450</f>
        <v>0</v>
      </c>
      <c r="J1450" s="38"/>
      <c r="K1450" s="38"/>
    </row>
    <row r="1451" spans="1:11" ht="15.75" thickBot="1" x14ac:dyDescent="0.3">
      <c r="A1451" s="5"/>
      <c r="B1451" s="56">
        <v>10</v>
      </c>
      <c r="C1451" s="54" t="s">
        <v>21</v>
      </c>
      <c r="D1451" s="53"/>
      <c r="E1451" s="53"/>
      <c r="F1451" s="53"/>
      <c r="G1451" s="53">
        <f>E1451*F1451</f>
        <v>0</v>
      </c>
      <c r="H1451" s="33"/>
      <c r="I1451" s="38">
        <f>G1451</f>
        <v>0</v>
      </c>
      <c r="J1451" s="38"/>
      <c r="K1451" s="38"/>
    </row>
    <row r="1452" spans="1:11" x14ac:dyDescent="0.25">
      <c r="A1452" s="13">
        <v>7</v>
      </c>
      <c r="B1452" s="216" t="s">
        <v>141</v>
      </c>
      <c r="C1452" s="217"/>
      <c r="D1452" s="217"/>
      <c r="E1452" s="217"/>
      <c r="F1452" s="217"/>
      <c r="G1452" s="52" t="s">
        <v>7</v>
      </c>
      <c r="H1452" s="35">
        <f>H1453</f>
        <v>3170000</v>
      </c>
      <c r="I1452" s="34">
        <f>SUM(I1453:I1459)</f>
        <v>2612000</v>
      </c>
      <c r="J1452" s="34">
        <f>SUM(J1453:J1459)</f>
        <v>2612000</v>
      </c>
      <c r="K1452" s="15"/>
    </row>
    <row r="1453" spans="1:11" x14ac:dyDescent="0.25">
      <c r="A1453" s="5"/>
      <c r="B1453" s="53">
        <v>3</v>
      </c>
      <c r="C1453" s="54" t="s">
        <v>16</v>
      </c>
      <c r="D1453" s="183"/>
      <c r="E1453" s="183"/>
      <c r="F1453" s="183"/>
      <c r="G1453" s="183"/>
      <c r="H1453" s="138">
        <v>3170000</v>
      </c>
      <c r="I1453" s="38"/>
      <c r="J1453" s="38"/>
      <c r="K1453" s="1"/>
    </row>
    <row r="1454" spans="1:11" x14ac:dyDescent="0.25">
      <c r="A1454" s="5"/>
      <c r="B1454" s="53">
        <v>4</v>
      </c>
      <c r="C1454" s="55" t="s">
        <v>17</v>
      </c>
      <c r="D1454" s="183"/>
      <c r="E1454" s="183"/>
      <c r="F1454" s="183"/>
      <c r="G1454" s="183"/>
      <c r="H1454" s="138"/>
      <c r="I1454" s="39">
        <v>71000</v>
      </c>
      <c r="J1454" s="39">
        <f>I1454</f>
        <v>71000</v>
      </c>
      <c r="K1454" s="1" t="s">
        <v>128</v>
      </c>
    </row>
    <row r="1455" spans="1:11" x14ac:dyDescent="0.25">
      <c r="A1455" s="5"/>
      <c r="B1455" s="53">
        <v>6</v>
      </c>
      <c r="C1455" s="55" t="s">
        <v>18</v>
      </c>
      <c r="D1455" s="183"/>
      <c r="E1455" s="183"/>
      <c r="F1455" s="183"/>
      <c r="G1455" s="183"/>
      <c r="H1455" s="138"/>
      <c r="I1455" s="39">
        <v>20500</v>
      </c>
      <c r="J1455" s="39">
        <f>I1455</f>
        <v>20500</v>
      </c>
      <c r="K1455" s="1" t="s">
        <v>128</v>
      </c>
    </row>
    <row r="1456" spans="1:11" x14ac:dyDescent="0.25">
      <c r="A1456" s="5"/>
      <c r="B1456" s="53">
        <v>6</v>
      </c>
      <c r="C1456" s="55" t="s">
        <v>19</v>
      </c>
      <c r="D1456" s="183"/>
      <c r="E1456" s="183"/>
      <c r="F1456" s="183"/>
      <c r="G1456" s="183"/>
      <c r="H1456" s="137">
        <v>3160000</v>
      </c>
      <c r="I1456" s="39">
        <v>20500</v>
      </c>
      <c r="J1456" s="39">
        <f>I1456</f>
        <v>20500</v>
      </c>
      <c r="K1456" s="1" t="s">
        <v>128</v>
      </c>
    </row>
    <row r="1457" spans="1:11" x14ac:dyDescent="0.25">
      <c r="A1457" s="5"/>
      <c r="B1457" s="53">
        <v>2</v>
      </c>
      <c r="C1457" s="55" t="s">
        <v>22</v>
      </c>
      <c r="D1457" s="183"/>
      <c r="E1457" s="183"/>
      <c r="F1457" s="183"/>
      <c r="G1457" s="183"/>
      <c r="H1457" s="137"/>
      <c r="I1457" s="39">
        <v>2500000</v>
      </c>
      <c r="J1457" s="39">
        <f>I1457</f>
        <v>2500000</v>
      </c>
      <c r="K1457" s="1" t="s">
        <v>128</v>
      </c>
    </row>
    <row r="1458" spans="1:11" x14ac:dyDescent="0.25">
      <c r="A1458" s="5"/>
      <c r="B1458" s="53">
        <v>5</v>
      </c>
      <c r="C1458" s="54" t="s">
        <v>20</v>
      </c>
      <c r="D1458" s="53"/>
      <c r="E1458" s="53"/>
      <c r="F1458" s="53"/>
      <c r="G1458" s="53">
        <f>E1458*F1458</f>
        <v>0</v>
      </c>
      <c r="H1458" s="137"/>
      <c r="I1458" s="38">
        <f>G1458</f>
        <v>0</v>
      </c>
      <c r="J1458" s="38"/>
      <c r="K1458" s="1"/>
    </row>
    <row r="1459" spans="1:11" ht="15.75" thickBot="1" x14ac:dyDescent="0.3">
      <c r="A1459" s="5"/>
      <c r="B1459" s="56">
        <v>10</v>
      </c>
      <c r="C1459" s="54" t="s">
        <v>21</v>
      </c>
      <c r="D1459" s="53"/>
      <c r="E1459" s="53"/>
      <c r="F1459" s="53"/>
      <c r="G1459" s="53">
        <f>E1459*F1459</f>
        <v>0</v>
      </c>
      <c r="H1459" s="33"/>
      <c r="I1459" s="38">
        <f>G1459</f>
        <v>0</v>
      </c>
      <c r="J1459" s="38"/>
      <c r="K1459" s="1"/>
    </row>
    <row r="1460" spans="1:11" x14ac:dyDescent="0.25">
      <c r="A1460" s="13">
        <v>8</v>
      </c>
      <c r="B1460" s="216" t="s">
        <v>142</v>
      </c>
      <c r="C1460" s="217"/>
      <c r="D1460" s="217"/>
      <c r="E1460" s="217"/>
      <c r="F1460" s="217"/>
      <c r="G1460" s="52" t="s">
        <v>7</v>
      </c>
      <c r="H1460" s="35">
        <f>H1461</f>
        <v>2557000</v>
      </c>
      <c r="I1460" s="34">
        <f>SUM(I1461:I1467)</f>
        <v>1631790</v>
      </c>
      <c r="J1460" s="34">
        <f>SUM(J1461:J1467)</f>
        <v>1631790</v>
      </c>
      <c r="K1460" s="15"/>
    </row>
    <row r="1461" spans="1:11" x14ac:dyDescent="0.25">
      <c r="A1461" s="5"/>
      <c r="B1461" s="53">
        <v>3</v>
      </c>
      <c r="C1461" s="54" t="s">
        <v>16</v>
      </c>
      <c r="D1461" s="183"/>
      <c r="E1461" s="183"/>
      <c r="F1461" s="183"/>
      <c r="G1461" s="183"/>
      <c r="H1461" s="138">
        <v>2557000</v>
      </c>
      <c r="I1461" s="38"/>
      <c r="J1461" s="38"/>
      <c r="K1461" s="1"/>
    </row>
    <row r="1462" spans="1:11" x14ac:dyDescent="0.25">
      <c r="A1462" s="5"/>
      <c r="B1462" s="53">
        <v>4</v>
      </c>
      <c r="C1462" s="55" t="s">
        <v>17</v>
      </c>
      <c r="D1462" s="183"/>
      <c r="E1462" s="183"/>
      <c r="F1462" s="183"/>
      <c r="G1462" s="183"/>
      <c r="H1462" s="138"/>
      <c r="I1462" s="121">
        <v>71790</v>
      </c>
      <c r="J1462" s="39">
        <f>I1462</f>
        <v>71790</v>
      </c>
      <c r="K1462" s="1" t="s">
        <v>128</v>
      </c>
    </row>
    <row r="1463" spans="1:11" x14ac:dyDescent="0.25">
      <c r="A1463" s="5"/>
      <c r="B1463" s="53">
        <v>6</v>
      </c>
      <c r="C1463" s="55" t="s">
        <v>18</v>
      </c>
      <c r="D1463" s="183"/>
      <c r="E1463" s="183"/>
      <c r="F1463" s="183"/>
      <c r="G1463" s="183"/>
      <c r="H1463" s="138"/>
      <c r="I1463" s="39">
        <v>15000</v>
      </c>
      <c r="J1463" s="39">
        <f>I1463</f>
        <v>15000</v>
      </c>
      <c r="K1463" s="1" t="s">
        <v>128</v>
      </c>
    </row>
    <row r="1464" spans="1:11" x14ac:dyDescent="0.25">
      <c r="A1464" s="5"/>
      <c r="B1464" s="53">
        <v>6</v>
      </c>
      <c r="C1464" s="55" t="s">
        <v>19</v>
      </c>
      <c r="D1464" s="183"/>
      <c r="E1464" s="183"/>
      <c r="F1464" s="183"/>
      <c r="G1464" s="183"/>
      <c r="H1464" s="137">
        <v>2507000</v>
      </c>
      <c r="I1464" s="39">
        <v>15000</v>
      </c>
      <c r="J1464" s="39">
        <f>I1464</f>
        <v>15000</v>
      </c>
      <c r="K1464" s="1" t="s">
        <v>128</v>
      </c>
    </row>
    <row r="1465" spans="1:11" x14ac:dyDescent="0.25">
      <c r="A1465" s="5"/>
      <c r="B1465" s="53">
        <v>2</v>
      </c>
      <c r="C1465" s="55" t="s">
        <v>22</v>
      </c>
      <c r="D1465" s="183"/>
      <c r="E1465" s="183"/>
      <c r="F1465" s="183"/>
      <c r="G1465" s="183"/>
      <c r="H1465" s="137"/>
      <c r="I1465" s="39">
        <v>1530000</v>
      </c>
      <c r="J1465" s="39">
        <f>I1465</f>
        <v>1530000</v>
      </c>
      <c r="K1465" s="1" t="s">
        <v>128</v>
      </c>
    </row>
    <row r="1466" spans="1:11" x14ac:dyDescent="0.25">
      <c r="A1466" s="5"/>
      <c r="B1466" s="53">
        <v>5</v>
      </c>
      <c r="C1466" s="54" t="s">
        <v>20</v>
      </c>
      <c r="D1466" s="53"/>
      <c r="E1466" s="53"/>
      <c r="F1466" s="53"/>
      <c r="G1466" s="53">
        <f>E1466*F1466</f>
        <v>0</v>
      </c>
      <c r="H1466" s="137"/>
      <c r="I1466" s="38">
        <f>G1466</f>
        <v>0</v>
      </c>
      <c r="J1466" s="38"/>
      <c r="K1466" s="1"/>
    </row>
    <row r="1467" spans="1:11" ht="15.75" thickBot="1" x14ac:dyDescent="0.3">
      <c r="A1467" s="5"/>
      <c r="B1467" s="56">
        <v>10</v>
      </c>
      <c r="C1467" s="54" t="s">
        <v>21</v>
      </c>
      <c r="D1467" s="53"/>
      <c r="E1467" s="53"/>
      <c r="F1467" s="53"/>
      <c r="G1467" s="53">
        <f>E1467*F1467</f>
        <v>0</v>
      </c>
      <c r="H1467" s="33"/>
      <c r="I1467" s="38">
        <f>G1467</f>
        <v>0</v>
      </c>
      <c r="J1467" s="38"/>
      <c r="K1467" s="1"/>
    </row>
    <row r="1468" spans="1:11" x14ac:dyDescent="0.25">
      <c r="A1468" s="13">
        <v>9</v>
      </c>
      <c r="B1468" s="216" t="s">
        <v>143</v>
      </c>
      <c r="C1468" s="217"/>
      <c r="D1468" s="217"/>
      <c r="E1468" s="217"/>
      <c r="F1468" s="217"/>
      <c r="G1468" s="52" t="s">
        <v>7</v>
      </c>
      <c r="H1468" s="35">
        <f>H1469</f>
        <v>4617000</v>
      </c>
      <c r="I1468" s="34">
        <f>SUM(I1469:I1475)</f>
        <v>1158000</v>
      </c>
      <c r="J1468" s="34">
        <f>SUM(J1469:J1475)</f>
        <v>1158000</v>
      </c>
      <c r="K1468" s="15"/>
    </row>
    <row r="1469" spans="1:11" x14ac:dyDescent="0.25">
      <c r="A1469" s="5"/>
      <c r="B1469" s="53">
        <v>3</v>
      </c>
      <c r="C1469" s="54" t="s">
        <v>16</v>
      </c>
      <c r="D1469" s="183"/>
      <c r="E1469" s="183"/>
      <c r="F1469" s="183"/>
      <c r="G1469" s="183"/>
      <c r="H1469" s="138">
        <v>4617000</v>
      </c>
      <c r="I1469" s="38"/>
      <c r="J1469" s="38"/>
      <c r="K1469" s="1"/>
    </row>
    <row r="1470" spans="1:11" x14ac:dyDescent="0.25">
      <c r="A1470" s="5"/>
      <c r="B1470" s="53">
        <v>4</v>
      </c>
      <c r="C1470" s="55" t="s">
        <v>17</v>
      </c>
      <c r="D1470" s="183"/>
      <c r="E1470" s="183"/>
      <c r="F1470" s="183"/>
      <c r="G1470" s="183"/>
      <c r="H1470" s="138"/>
      <c r="I1470" s="39">
        <v>99000</v>
      </c>
      <c r="J1470" s="39">
        <f>I1470</f>
        <v>99000</v>
      </c>
      <c r="K1470" s="1" t="s">
        <v>128</v>
      </c>
    </row>
    <row r="1471" spans="1:11" x14ac:dyDescent="0.25">
      <c r="A1471" s="5"/>
      <c r="B1471" s="53">
        <v>6</v>
      </c>
      <c r="C1471" s="55" t="s">
        <v>18</v>
      </c>
      <c r="D1471" s="183"/>
      <c r="E1471" s="183"/>
      <c r="F1471" s="183"/>
      <c r="G1471" s="183"/>
      <c r="H1471" s="138"/>
      <c r="I1471" s="39">
        <v>8000</v>
      </c>
      <c r="J1471" s="39">
        <f>I1471</f>
        <v>8000</v>
      </c>
      <c r="K1471" s="1" t="s">
        <v>128</v>
      </c>
    </row>
    <row r="1472" spans="1:11" x14ac:dyDescent="0.25">
      <c r="A1472" s="5"/>
      <c r="B1472" s="53">
        <v>6</v>
      </c>
      <c r="C1472" s="55" t="s">
        <v>19</v>
      </c>
      <c r="D1472" s="183"/>
      <c r="E1472" s="183"/>
      <c r="F1472" s="183"/>
      <c r="G1472" s="183"/>
      <c r="H1472" s="137">
        <v>4243000</v>
      </c>
      <c r="I1472" s="39">
        <v>11000</v>
      </c>
      <c r="J1472" s="39">
        <f>I1472</f>
        <v>11000</v>
      </c>
      <c r="K1472" s="1" t="s">
        <v>128</v>
      </c>
    </row>
    <row r="1473" spans="1:11" x14ac:dyDescent="0.25">
      <c r="A1473" s="5"/>
      <c r="B1473" s="53">
        <v>2</v>
      </c>
      <c r="C1473" s="55" t="s">
        <v>22</v>
      </c>
      <c r="D1473" s="183"/>
      <c r="E1473" s="183"/>
      <c r="F1473" s="183"/>
      <c r="G1473" s="183"/>
      <c r="H1473" s="137"/>
      <c r="I1473" s="39">
        <v>1040000</v>
      </c>
      <c r="J1473" s="39">
        <f>I1473</f>
        <v>1040000</v>
      </c>
      <c r="K1473" s="1" t="s">
        <v>128</v>
      </c>
    </row>
    <row r="1474" spans="1:11" x14ac:dyDescent="0.25">
      <c r="A1474" s="5"/>
      <c r="B1474" s="53">
        <v>5</v>
      </c>
      <c r="C1474" s="54" t="s">
        <v>20</v>
      </c>
      <c r="D1474" s="53"/>
      <c r="E1474" s="53"/>
      <c r="F1474" s="53"/>
      <c r="G1474" s="53">
        <f>E1474*F1474</f>
        <v>0</v>
      </c>
      <c r="H1474" s="137"/>
      <c r="I1474" s="38">
        <f>G1474</f>
        <v>0</v>
      </c>
      <c r="J1474" s="38"/>
      <c r="K1474" s="1"/>
    </row>
    <row r="1475" spans="1:11" ht="15.75" thickBot="1" x14ac:dyDescent="0.3">
      <c r="A1475" s="5"/>
      <c r="B1475" s="56">
        <v>10</v>
      </c>
      <c r="C1475" s="54" t="s">
        <v>21</v>
      </c>
      <c r="D1475" s="53"/>
      <c r="E1475" s="53"/>
      <c r="F1475" s="53"/>
      <c r="G1475" s="53">
        <f>E1475*F1475</f>
        <v>0</v>
      </c>
      <c r="H1475" s="33"/>
      <c r="I1475" s="38">
        <f>G1475</f>
        <v>0</v>
      </c>
      <c r="J1475" s="38"/>
      <c r="K1475" s="1"/>
    </row>
    <row r="1476" spans="1:11" x14ac:dyDescent="0.25">
      <c r="A1476" s="13">
        <v>10</v>
      </c>
      <c r="B1476" s="216" t="s">
        <v>145</v>
      </c>
      <c r="C1476" s="217"/>
      <c r="D1476" s="217"/>
      <c r="E1476" s="217"/>
      <c r="F1476" s="217"/>
      <c r="G1476" s="52" t="s">
        <v>7</v>
      </c>
      <c r="H1476" s="35">
        <f>H1477</f>
        <v>6670000</v>
      </c>
      <c r="I1476" s="34">
        <f>SUM(I1477:I1483)</f>
        <v>2864800</v>
      </c>
      <c r="J1476" s="34">
        <f>SUM(J1477:J1483)</f>
        <v>2864800</v>
      </c>
      <c r="K1476" s="15"/>
    </row>
    <row r="1477" spans="1:11" x14ac:dyDescent="0.25">
      <c r="A1477" s="5"/>
      <c r="B1477" s="53">
        <v>3</v>
      </c>
      <c r="C1477" s="54" t="s">
        <v>16</v>
      </c>
      <c r="D1477" s="183"/>
      <c r="E1477" s="183"/>
      <c r="F1477" s="183"/>
      <c r="G1477" s="183"/>
      <c r="H1477" s="138">
        <v>6670000</v>
      </c>
      <c r="I1477" s="38"/>
      <c r="J1477" s="38"/>
      <c r="K1477" s="1"/>
    </row>
    <row r="1478" spans="1:11" x14ac:dyDescent="0.25">
      <c r="A1478" s="5"/>
      <c r="B1478" s="53">
        <v>4</v>
      </c>
      <c r="C1478" s="55" t="s">
        <v>17</v>
      </c>
      <c r="D1478" s="183"/>
      <c r="E1478" s="183"/>
      <c r="F1478" s="183"/>
      <c r="G1478" s="183"/>
      <c r="H1478" s="138"/>
      <c r="I1478" s="39">
        <v>107000</v>
      </c>
      <c r="J1478" s="39">
        <f>I1478</f>
        <v>107000</v>
      </c>
      <c r="K1478" s="1" t="s">
        <v>128</v>
      </c>
    </row>
    <row r="1479" spans="1:11" x14ac:dyDescent="0.25">
      <c r="A1479" s="5"/>
      <c r="B1479" s="53">
        <v>6</v>
      </c>
      <c r="C1479" s="55" t="s">
        <v>18</v>
      </c>
      <c r="D1479" s="183"/>
      <c r="E1479" s="183"/>
      <c r="F1479" s="183"/>
      <c r="G1479" s="183"/>
      <c r="H1479" s="138"/>
      <c r="I1479" s="39">
        <v>22800</v>
      </c>
      <c r="J1479" s="39">
        <f>I1479</f>
        <v>22800</v>
      </c>
      <c r="K1479" s="1" t="s">
        <v>128</v>
      </c>
    </row>
    <row r="1480" spans="1:11" x14ac:dyDescent="0.25">
      <c r="A1480" s="5"/>
      <c r="B1480" s="53">
        <v>6</v>
      </c>
      <c r="C1480" s="55" t="s">
        <v>19</v>
      </c>
      <c r="D1480" s="183"/>
      <c r="E1480" s="183"/>
      <c r="F1480" s="183"/>
      <c r="G1480" s="183"/>
      <c r="H1480" s="137">
        <v>6570000</v>
      </c>
      <c r="I1480" s="39">
        <v>33000</v>
      </c>
      <c r="J1480" s="39">
        <f>I1480</f>
        <v>33000</v>
      </c>
      <c r="K1480" s="1" t="s">
        <v>128</v>
      </c>
    </row>
    <row r="1481" spans="1:11" x14ac:dyDescent="0.25">
      <c r="A1481" s="5"/>
      <c r="B1481" s="53">
        <v>2</v>
      </c>
      <c r="C1481" s="55" t="s">
        <v>22</v>
      </c>
      <c r="D1481" s="183"/>
      <c r="E1481" s="183"/>
      <c r="F1481" s="183"/>
      <c r="G1481" s="183"/>
      <c r="H1481" s="137"/>
      <c r="I1481" s="39">
        <v>2702000</v>
      </c>
      <c r="J1481" s="39">
        <f>I1481</f>
        <v>2702000</v>
      </c>
      <c r="K1481" s="1" t="s">
        <v>128</v>
      </c>
    </row>
    <row r="1482" spans="1:11" x14ac:dyDescent="0.25">
      <c r="A1482" s="5"/>
      <c r="B1482" s="53">
        <v>5</v>
      </c>
      <c r="C1482" s="54" t="s">
        <v>20</v>
      </c>
      <c r="D1482" s="53"/>
      <c r="E1482" s="53"/>
      <c r="F1482" s="53"/>
      <c r="G1482" s="53">
        <f>E1482*F1482</f>
        <v>0</v>
      </c>
      <c r="H1482" s="137"/>
      <c r="I1482" s="38">
        <f>G1482</f>
        <v>0</v>
      </c>
      <c r="J1482" s="38"/>
      <c r="K1482" s="1"/>
    </row>
    <row r="1483" spans="1:11" ht="15.75" thickBot="1" x14ac:dyDescent="0.3">
      <c r="A1483" s="5"/>
      <c r="B1483" s="56">
        <v>10</v>
      </c>
      <c r="C1483" s="54" t="s">
        <v>21</v>
      </c>
      <c r="D1483" s="53"/>
      <c r="E1483" s="53"/>
      <c r="F1483" s="53"/>
      <c r="G1483" s="53">
        <f>E1483*F1483</f>
        <v>0</v>
      </c>
      <c r="H1483" s="33"/>
      <c r="I1483" s="38">
        <f>G1483</f>
        <v>0</v>
      </c>
      <c r="J1483" s="38"/>
      <c r="K1483" s="1"/>
    </row>
    <row r="1484" spans="1:11" x14ac:dyDescent="0.25">
      <c r="A1484" s="13">
        <v>11</v>
      </c>
      <c r="B1484" s="216" t="s">
        <v>146</v>
      </c>
      <c r="C1484" s="217"/>
      <c r="D1484" s="217"/>
      <c r="E1484" s="217"/>
      <c r="F1484" s="217"/>
      <c r="G1484" s="52" t="s">
        <v>7</v>
      </c>
      <c r="H1484" s="35">
        <f>H1485</f>
        <v>2960000</v>
      </c>
      <c r="I1484" s="34">
        <f>SUM(I1485:I1491)</f>
        <v>1264300</v>
      </c>
      <c r="J1484" s="34">
        <f>SUM(J1485:J1491)</f>
        <v>1264300</v>
      </c>
      <c r="K1484" s="15"/>
    </row>
    <row r="1485" spans="1:11" x14ac:dyDescent="0.25">
      <c r="A1485" s="5"/>
      <c r="B1485" s="53">
        <v>3</v>
      </c>
      <c r="C1485" s="54" t="s">
        <v>16</v>
      </c>
      <c r="D1485" s="183"/>
      <c r="E1485" s="183"/>
      <c r="F1485" s="183"/>
      <c r="G1485" s="183"/>
      <c r="H1485" s="138">
        <v>2960000</v>
      </c>
      <c r="I1485" s="38"/>
      <c r="J1485" s="38"/>
      <c r="K1485" s="1"/>
    </row>
    <row r="1486" spans="1:11" x14ac:dyDescent="0.25">
      <c r="A1486" s="5"/>
      <c r="B1486" s="53">
        <v>4</v>
      </c>
      <c r="C1486" s="55" t="s">
        <v>17</v>
      </c>
      <c r="D1486" s="183"/>
      <c r="E1486" s="183"/>
      <c r="F1486" s="183"/>
      <c r="G1486" s="183"/>
      <c r="H1486" s="138"/>
      <c r="I1486" s="39">
        <v>81600</v>
      </c>
      <c r="J1486" s="39">
        <f>I1486</f>
        <v>81600</v>
      </c>
      <c r="K1486" s="1" t="s">
        <v>128</v>
      </c>
    </row>
    <row r="1487" spans="1:11" x14ac:dyDescent="0.25">
      <c r="A1487" s="5"/>
      <c r="B1487" s="53">
        <v>6</v>
      </c>
      <c r="C1487" s="55" t="s">
        <v>18</v>
      </c>
      <c r="D1487" s="183"/>
      <c r="E1487" s="183"/>
      <c r="F1487" s="183"/>
      <c r="G1487" s="183"/>
      <c r="H1487" s="138"/>
      <c r="I1487" s="39">
        <v>10200</v>
      </c>
      <c r="J1487" s="39">
        <f>I1487</f>
        <v>10200</v>
      </c>
      <c r="K1487" s="1" t="s">
        <v>128</v>
      </c>
    </row>
    <row r="1488" spans="1:11" x14ac:dyDescent="0.25">
      <c r="A1488" s="5"/>
      <c r="B1488" s="53">
        <v>6</v>
      </c>
      <c r="C1488" s="55" t="s">
        <v>19</v>
      </c>
      <c r="D1488" s="183"/>
      <c r="E1488" s="183"/>
      <c r="F1488" s="183"/>
      <c r="G1488" s="183"/>
      <c r="H1488" s="137">
        <v>2686000</v>
      </c>
      <c r="I1488" s="39">
        <v>12500</v>
      </c>
      <c r="J1488" s="39">
        <f>I1488</f>
        <v>12500</v>
      </c>
      <c r="K1488" s="1" t="s">
        <v>128</v>
      </c>
    </row>
    <row r="1489" spans="1:11" x14ac:dyDescent="0.25">
      <c r="A1489" s="5"/>
      <c r="B1489" s="53">
        <v>2</v>
      </c>
      <c r="C1489" s="55" t="s">
        <v>22</v>
      </c>
      <c r="D1489" s="183"/>
      <c r="E1489" s="183"/>
      <c r="F1489" s="183"/>
      <c r="G1489" s="183"/>
      <c r="H1489" s="137"/>
      <c r="I1489" s="39">
        <v>1160000</v>
      </c>
      <c r="J1489" s="39">
        <f>I1489</f>
        <v>1160000</v>
      </c>
      <c r="K1489" s="1" t="s">
        <v>128</v>
      </c>
    </row>
    <row r="1490" spans="1:11" x14ac:dyDescent="0.25">
      <c r="A1490" s="5"/>
      <c r="B1490" s="53">
        <v>5</v>
      </c>
      <c r="C1490" s="54" t="s">
        <v>20</v>
      </c>
      <c r="D1490" s="53"/>
      <c r="E1490" s="53"/>
      <c r="F1490" s="53"/>
      <c r="G1490" s="53">
        <f>E1490*F1490</f>
        <v>0</v>
      </c>
      <c r="H1490" s="137"/>
      <c r="I1490" s="38">
        <f>G1490</f>
        <v>0</v>
      </c>
      <c r="J1490" s="38"/>
      <c r="K1490" s="1"/>
    </row>
    <row r="1491" spans="1:11" ht="15.75" thickBot="1" x14ac:dyDescent="0.3">
      <c r="A1491" s="5"/>
      <c r="B1491" s="56">
        <v>10</v>
      </c>
      <c r="C1491" s="54" t="s">
        <v>21</v>
      </c>
      <c r="D1491" s="53"/>
      <c r="E1491" s="53"/>
      <c r="F1491" s="53"/>
      <c r="G1491" s="53">
        <f>E1491*F1491</f>
        <v>0</v>
      </c>
      <c r="H1491" s="33"/>
      <c r="I1491" s="38">
        <f>G1491</f>
        <v>0</v>
      </c>
      <c r="J1491" s="38"/>
      <c r="K1491" s="1"/>
    </row>
    <row r="1492" spans="1:11" x14ac:dyDescent="0.25">
      <c r="A1492" s="13">
        <v>12</v>
      </c>
      <c r="B1492" s="216" t="s">
        <v>144</v>
      </c>
      <c r="C1492" s="217"/>
      <c r="D1492" s="217"/>
      <c r="E1492" s="217"/>
      <c r="F1492" s="217"/>
      <c r="G1492" s="52" t="s">
        <v>7</v>
      </c>
      <c r="H1492" s="35">
        <f>H1493</f>
        <v>3847000</v>
      </c>
      <c r="I1492" s="34">
        <f>SUM(I1493:I1499)</f>
        <v>1902200</v>
      </c>
      <c r="J1492" s="34">
        <f>SUM(J1493:J1499)</f>
        <v>1902200</v>
      </c>
      <c r="K1492" s="15"/>
    </row>
    <row r="1493" spans="1:11" x14ac:dyDescent="0.25">
      <c r="A1493" s="5"/>
      <c r="B1493" s="53">
        <v>3</v>
      </c>
      <c r="C1493" s="54" t="s">
        <v>16</v>
      </c>
      <c r="D1493" s="183"/>
      <c r="E1493" s="183"/>
      <c r="F1493" s="183"/>
      <c r="G1493" s="183"/>
      <c r="H1493" s="138">
        <v>3847000</v>
      </c>
      <c r="I1493" s="38"/>
      <c r="J1493" s="38"/>
      <c r="K1493" s="1"/>
    </row>
    <row r="1494" spans="1:11" x14ac:dyDescent="0.25">
      <c r="A1494" s="5"/>
      <c r="B1494" s="53">
        <v>4</v>
      </c>
      <c r="C1494" s="55" t="s">
        <v>17</v>
      </c>
      <c r="D1494" s="183"/>
      <c r="E1494" s="183"/>
      <c r="F1494" s="183"/>
      <c r="G1494" s="183"/>
      <c r="H1494" s="138"/>
      <c r="I1494" s="39">
        <v>90600</v>
      </c>
      <c r="J1494" s="39">
        <f>I1494</f>
        <v>90600</v>
      </c>
      <c r="K1494" s="1" t="s">
        <v>128</v>
      </c>
    </row>
    <row r="1495" spans="1:11" x14ac:dyDescent="0.25">
      <c r="A1495" s="5"/>
      <c r="B1495" s="53">
        <v>6</v>
      </c>
      <c r="C1495" s="55" t="s">
        <v>18</v>
      </c>
      <c r="D1495" s="183"/>
      <c r="E1495" s="183"/>
      <c r="F1495" s="183"/>
      <c r="G1495" s="183"/>
      <c r="H1495" s="138"/>
      <c r="I1495" s="39">
        <v>9500</v>
      </c>
      <c r="J1495" s="39">
        <f>I1495</f>
        <v>9500</v>
      </c>
      <c r="K1495" s="1" t="s">
        <v>128</v>
      </c>
    </row>
    <row r="1496" spans="1:11" x14ac:dyDescent="0.25">
      <c r="A1496" s="5"/>
      <c r="B1496" s="53">
        <v>6</v>
      </c>
      <c r="C1496" s="55" t="s">
        <v>19</v>
      </c>
      <c r="D1496" s="183"/>
      <c r="E1496" s="183"/>
      <c r="F1496" s="183"/>
      <c r="G1496" s="183"/>
      <c r="H1496" s="137">
        <v>352000</v>
      </c>
      <c r="I1496" s="39">
        <v>17500</v>
      </c>
      <c r="J1496" s="39">
        <f>I1496</f>
        <v>17500</v>
      </c>
      <c r="K1496" s="1" t="s">
        <v>128</v>
      </c>
    </row>
    <row r="1497" spans="1:11" x14ac:dyDescent="0.25">
      <c r="A1497" s="5"/>
      <c r="B1497" s="53">
        <v>2</v>
      </c>
      <c r="C1497" s="55" t="s">
        <v>22</v>
      </c>
      <c r="D1497" s="183"/>
      <c r="E1497" s="183"/>
      <c r="F1497" s="183"/>
      <c r="G1497" s="183"/>
      <c r="H1497" s="137"/>
      <c r="I1497" s="39">
        <v>1784600</v>
      </c>
      <c r="J1497" s="39">
        <f>I1497</f>
        <v>1784600</v>
      </c>
      <c r="K1497" s="1" t="s">
        <v>128</v>
      </c>
    </row>
    <row r="1498" spans="1:11" x14ac:dyDescent="0.25">
      <c r="A1498" s="5"/>
      <c r="B1498" s="53">
        <v>5</v>
      </c>
      <c r="C1498" s="54" t="s">
        <v>20</v>
      </c>
      <c r="D1498" s="53"/>
      <c r="E1498" s="53"/>
      <c r="F1498" s="53"/>
      <c r="G1498" s="53">
        <f>E1498*F1498</f>
        <v>0</v>
      </c>
      <c r="H1498" s="137"/>
      <c r="I1498" s="38">
        <f>G1498</f>
        <v>0</v>
      </c>
      <c r="J1498" s="38"/>
      <c r="K1498" s="1"/>
    </row>
    <row r="1499" spans="1:11" ht="15.75" thickBot="1" x14ac:dyDescent="0.3">
      <c r="A1499" s="5"/>
      <c r="B1499" s="56">
        <v>10</v>
      </c>
      <c r="C1499" s="54" t="s">
        <v>21</v>
      </c>
      <c r="D1499" s="53"/>
      <c r="E1499" s="53"/>
      <c r="F1499" s="53"/>
      <c r="G1499" s="53">
        <f>E1499*F1499</f>
        <v>0</v>
      </c>
      <c r="H1499" s="33"/>
      <c r="I1499" s="38">
        <f>G1499</f>
        <v>0</v>
      </c>
      <c r="J1499" s="38"/>
      <c r="K1499" s="1"/>
    </row>
    <row r="1500" spans="1:11" ht="30" customHeight="1" x14ac:dyDescent="0.25">
      <c r="A1500" s="13">
        <v>13</v>
      </c>
      <c r="B1500" s="216" t="s">
        <v>147</v>
      </c>
      <c r="C1500" s="217"/>
      <c r="D1500" s="217"/>
      <c r="E1500" s="217"/>
      <c r="F1500" s="217"/>
      <c r="G1500" s="52" t="s">
        <v>7</v>
      </c>
      <c r="H1500" s="35">
        <f>H1501</f>
        <v>4093300</v>
      </c>
      <c r="I1500" s="34">
        <f>SUM(I1501:I1507)</f>
        <v>2689576</v>
      </c>
      <c r="J1500" s="34">
        <f>SUM(J1501:J1507)</f>
        <v>2689576</v>
      </c>
      <c r="K1500" s="15"/>
    </row>
    <row r="1501" spans="1:11" x14ac:dyDescent="0.25">
      <c r="A1501" s="5"/>
      <c r="B1501" s="53">
        <v>3</v>
      </c>
      <c r="C1501" s="54" t="s">
        <v>16</v>
      </c>
      <c r="D1501" s="183"/>
      <c r="E1501" s="183"/>
      <c r="F1501" s="183"/>
      <c r="G1501" s="183"/>
      <c r="H1501" s="138">
        <v>4093300</v>
      </c>
      <c r="I1501" s="38"/>
      <c r="J1501" s="38"/>
      <c r="K1501" s="1"/>
    </row>
    <row r="1502" spans="1:11" x14ac:dyDescent="0.25">
      <c r="A1502" s="5"/>
      <c r="B1502" s="53">
        <v>4</v>
      </c>
      <c r="C1502" s="55" t="s">
        <v>17</v>
      </c>
      <c r="D1502" s="183"/>
      <c r="E1502" s="183"/>
      <c r="F1502" s="183"/>
      <c r="G1502" s="183"/>
      <c r="H1502" s="138"/>
      <c r="I1502" s="39">
        <v>86751</v>
      </c>
      <c r="J1502" s="39">
        <f>I1502</f>
        <v>86751</v>
      </c>
      <c r="K1502" s="1" t="s">
        <v>128</v>
      </c>
    </row>
    <row r="1503" spans="1:11" x14ac:dyDescent="0.25">
      <c r="A1503" s="5"/>
      <c r="B1503" s="53">
        <v>6</v>
      </c>
      <c r="C1503" s="55" t="s">
        <v>18</v>
      </c>
      <c r="D1503" s="183"/>
      <c r="E1503" s="183"/>
      <c r="F1503" s="183"/>
      <c r="G1503" s="183"/>
      <c r="H1503" s="138"/>
      <c r="I1503" s="39">
        <v>20825</v>
      </c>
      <c r="J1503" s="39">
        <f>I1503</f>
        <v>20825</v>
      </c>
      <c r="K1503" s="1" t="s">
        <v>128</v>
      </c>
    </row>
    <row r="1504" spans="1:11" x14ac:dyDescent="0.25">
      <c r="A1504" s="5"/>
      <c r="B1504" s="53">
        <v>6</v>
      </c>
      <c r="C1504" s="55" t="s">
        <v>19</v>
      </c>
      <c r="D1504" s="183"/>
      <c r="E1504" s="183"/>
      <c r="F1504" s="183"/>
      <c r="G1504" s="183"/>
      <c r="H1504" s="137">
        <v>3755800</v>
      </c>
      <c r="I1504" s="39">
        <v>25000</v>
      </c>
      <c r="J1504" s="39">
        <f>I1504</f>
        <v>25000</v>
      </c>
      <c r="K1504" s="1" t="s">
        <v>128</v>
      </c>
    </row>
    <row r="1505" spans="1:11" x14ac:dyDescent="0.25">
      <c r="A1505" s="5"/>
      <c r="B1505" s="53">
        <v>2</v>
      </c>
      <c r="C1505" s="55" t="s">
        <v>22</v>
      </c>
      <c r="D1505" s="183"/>
      <c r="E1505" s="183"/>
      <c r="F1505" s="183"/>
      <c r="G1505" s="183"/>
      <c r="H1505" s="137"/>
      <c r="I1505" s="39">
        <v>2557000</v>
      </c>
      <c r="J1505" s="39">
        <f>I1505</f>
        <v>2557000</v>
      </c>
      <c r="K1505" s="1" t="s">
        <v>128</v>
      </c>
    </row>
    <row r="1506" spans="1:11" x14ac:dyDescent="0.25">
      <c r="A1506" s="5"/>
      <c r="B1506" s="53">
        <v>5</v>
      </c>
      <c r="C1506" s="54" t="s">
        <v>20</v>
      </c>
      <c r="D1506" s="53"/>
      <c r="E1506" s="53"/>
      <c r="F1506" s="53"/>
      <c r="G1506" s="53">
        <f>E1506*F1506</f>
        <v>0</v>
      </c>
      <c r="H1506" s="137"/>
      <c r="I1506" s="38">
        <f>G1506</f>
        <v>0</v>
      </c>
      <c r="J1506" s="38"/>
      <c r="K1506" s="1"/>
    </row>
    <row r="1507" spans="1:11" ht="15.75" thickBot="1" x14ac:dyDescent="0.3">
      <c r="A1507" s="5"/>
      <c r="B1507" s="56">
        <v>10</v>
      </c>
      <c r="C1507" s="54" t="s">
        <v>21</v>
      </c>
      <c r="D1507" s="53"/>
      <c r="E1507" s="53"/>
      <c r="F1507" s="53"/>
      <c r="G1507" s="53">
        <f>E1507*F1507</f>
        <v>0</v>
      </c>
      <c r="H1507" s="33"/>
      <c r="I1507" s="38">
        <f>G1507</f>
        <v>0</v>
      </c>
      <c r="J1507" s="38"/>
      <c r="K1507" s="1"/>
    </row>
    <row r="1508" spans="1:11" ht="30" customHeight="1" x14ac:dyDescent="0.25">
      <c r="A1508" s="13">
        <v>14</v>
      </c>
      <c r="B1508" s="141" t="s">
        <v>173</v>
      </c>
      <c r="C1508" s="141"/>
      <c r="D1508" s="141"/>
      <c r="E1508" s="141"/>
      <c r="F1508" s="141"/>
      <c r="G1508" s="14" t="s">
        <v>7</v>
      </c>
      <c r="H1508" s="35">
        <f>H1509</f>
        <v>13342644</v>
      </c>
      <c r="I1508" s="34">
        <f>SUM(I1509:I1515)</f>
        <v>169000</v>
      </c>
      <c r="J1508" s="34">
        <f>SUM(J1509:J1515)</f>
        <v>169000</v>
      </c>
      <c r="K1508" s="15"/>
    </row>
    <row r="1509" spans="1:11" x14ac:dyDescent="0.25">
      <c r="A1509" s="5"/>
      <c r="B1509" s="7">
        <v>3</v>
      </c>
      <c r="C1509" t="s">
        <v>16</v>
      </c>
      <c r="D1509" s="139"/>
      <c r="E1509" s="139"/>
      <c r="F1509" s="139"/>
      <c r="G1509" s="139"/>
      <c r="H1509" s="138">
        <v>13342644</v>
      </c>
      <c r="I1509" s="38"/>
      <c r="J1509" s="38"/>
      <c r="K1509" s="1"/>
    </row>
    <row r="1510" spans="1:11" x14ac:dyDescent="0.25">
      <c r="A1510" s="5"/>
      <c r="B1510" s="7">
        <v>4</v>
      </c>
      <c r="C1510" t="s">
        <v>17</v>
      </c>
      <c r="D1510" s="139"/>
      <c r="E1510" s="139"/>
      <c r="F1510" s="139"/>
      <c r="G1510" s="139"/>
      <c r="H1510" s="138"/>
      <c r="I1510" s="39">
        <v>166000</v>
      </c>
      <c r="J1510" s="39">
        <f>I1510</f>
        <v>166000</v>
      </c>
      <c r="K1510" s="1" t="s">
        <v>128</v>
      </c>
    </row>
    <row r="1511" spans="1:11" x14ac:dyDescent="0.25">
      <c r="A1511" s="5"/>
      <c r="B1511" s="7">
        <v>6</v>
      </c>
      <c r="C1511" t="s">
        <v>18</v>
      </c>
      <c r="D1511" s="139"/>
      <c r="E1511" s="139"/>
      <c r="F1511" s="139"/>
      <c r="G1511" s="139"/>
      <c r="H1511" s="138"/>
      <c r="I1511" s="39">
        <v>1000</v>
      </c>
      <c r="J1511" s="39">
        <f>I1511</f>
        <v>1000</v>
      </c>
      <c r="K1511" s="1" t="s">
        <v>128</v>
      </c>
    </row>
    <row r="1512" spans="1:11" x14ac:dyDescent="0.25">
      <c r="A1512" s="5"/>
      <c r="B1512" s="7">
        <v>6</v>
      </c>
      <c r="C1512" t="s">
        <v>19</v>
      </c>
      <c r="D1512" s="139"/>
      <c r="E1512" s="139"/>
      <c r="F1512" s="139"/>
      <c r="G1512" s="139"/>
      <c r="H1512" s="137">
        <v>12115772</v>
      </c>
      <c r="I1512" s="39">
        <v>1000</v>
      </c>
      <c r="J1512" s="39">
        <f>I1512</f>
        <v>1000</v>
      </c>
      <c r="K1512" s="1" t="s">
        <v>128</v>
      </c>
    </row>
    <row r="1513" spans="1:11" x14ac:dyDescent="0.25">
      <c r="A1513" s="5"/>
      <c r="B1513" s="7">
        <v>2</v>
      </c>
      <c r="C1513" t="s">
        <v>22</v>
      </c>
      <c r="D1513" s="139"/>
      <c r="E1513" s="139"/>
      <c r="F1513" s="139"/>
      <c r="G1513" s="139"/>
      <c r="H1513" s="137"/>
      <c r="I1513" s="39">
        <v>1000</v>
      </c>
      <c r="J1513" s="39">
        <f>I1513</f>
        <v>1000</v>
      </c>
      <c r="K1513" s="1" t="s">
        <v>128</v>
      </c>
    </row>
    <row r="1514" spans="1:11" x14ac:dyDescent="0.25">
      <c r="A1514" s="5"/>
      <c r="B1514" s="7">
        <v>5</v>
      </c>
      <c r="C1514" t="s">
        <v>20</v>
      </c>
      <c r="D1514" s="7"/>
      <c r="E1514" s="7"/>
      <c r="F1514" s="7"/>
      <c r="G1514" s="7">
        <f>E1514*F1514</f>
        <v>0</v>
      </c>
      <c r="H1514" s="137"/>
      <c r="I1514" s="38">
        <f>G1514</f>
        <v>0</v>
      </c>
      <c r="J1514" s="38"/>
      <c r="K1514" s="1"/>
    </row>
    <row r="1515" spans="1:11" x14ac:dyDescent="0.25">
      <c r="A1515" s="5"/>
      <c r="B1515" s="12">
        <v>10</v>
      </c>
      <c r="C1515" t="s">
        <v>21</v>
      </c>
      <c r="D1515" s="7"/>
      <c r="E1515" s="7"/>
      <c r="F1515" s="7"/>
      <c r="G1515" s="7">
        <f>E1515*F1515</f>
        <v>0</v>
      </c>
      <c r="H1515" s="33"/>
      <c r="I1515" s="38">
        <f>G1515</f>
        <v>0</v>
      </c>
      <c r="J1515" s="38"/>
      <c r="K1515" s="1"/>
    </row>
    <row r="1516" spans="1:11" x14ac:dyDescent="0.25">
      <c r="A1516" s="17"/>
      <c r="B1516" s="17"/>
      <c r="C1516" s="159" t="s">
        <v>48</v>
      </c>
      <c r="D1516" s="160"/>
      <c r="E1516" s="160"/>
      <c r="F1516" s="160"/>
      <c r="G1516" s="161"/>
      <c r="H1516" s="64">
        <f>SUM(H1517:H1523)</f>
        <v>57595944</v>
      </c>
      <c r="I1516" s="36">
        <f>SUM(I1517:I1523)</f>
        <v>27671866</v>
      </c>
      <c r="J1516" s="36">
        <f>SUM(J1517:J1523)</f>
        <v>27671866</v>
      </c>
      <c r="K1516" s="18"/>
    </row>
    <row r="1517" spans="1:11" x14ac:dyDescent="0.25">
      <c r="A1517" s="179"/>
      <c r="B1517" s="180"/>
      <c r="C1517" s="163" t="s">
        <v>99</v>
      </c>
      <c r="D1517" s="164"/>
      <c r="E1517" s="164"/>
      <c r="F1517" s="164"/>
      <c r="G1517" s="165"/>
      <c r="H1517" s="199">
        <f>H1405+H1413+H1421+H1429+H1437+H1445+H1453+H1461+H1469+H1477+H1485+H1493+H1501+H1509</f>
        <v>57595944</v>
      </c>
      <c r="I1517" s="40">
        <f>I1405+I1413+I1421+I1429+I1437+I1445+I1453+I1461+I1469+I1477+I1485+I1493+I1501+I1509</f>
        <v>2812000</v>
      </c>
      <c r="J1517" s="40">
        <f>J1405+J1413+J1421+J1429+J1437+J1445+J1453+J1461+J1469+J1477+J1485+J1493+J1501+J1509</f>
        <v>2812000</v>
      </c>
      <c r="K1517" s="16"/>
    </row>
    <row r="1518" spans="1:11" x14ac:dyDescent="0.25">
      <c r="A1518" s="181"/>
      <c r="B1518" s="182"/>
      <c r="C1518" s="196" t="s">
        <v>0</v>
      </c>
      <c r="D1518" s="197"/>
      <c r="E1518" s="197"/>
      <c r="F1518" s="197"/>
      <c r="G1518" s="198"/>
      <c r="H1518" s="200"/>
      <c r="I1518" s="40">
        <f t="shared" ref="I1518:J1523" si="52">I1406+I1414+I1422+I1430+I1438+I1446+I1454+I1462+I1470+I1478+I1486+I1494+I1502+I1510</f>
        <v>1163941</v>
      </c>
      <c r="J1518" s="40">
        <f t="shared" si="52"/>
        <v>1163941</v>
      </c>
      <c r="K1518" s="16"/>
    </row>
    <row r="1519" spans="1:11" x14ac:dyDescent="0.25">
      <c r="A1519" s="181"/>
      <c r="B1519" s="182"/>
      <c r="C1519" s="196" t="s">
        <v>89</v>
      </c>
      <c r="D1519" s="197"/>
      <c r="E1519" s="197"/>
      <c r="F1519" s="197"/>
      <c r="G1519" s="198"/>
      <c r="H1519" s="200"/>
      <c r="I1519" s="40">
        <f t="shared" si="52"/>
        <v>189825</v>
      </c>
      <c r="J1519" s="40">
        <f t="shared" si="52"/>
        <v>189825</v>
      </c>
      <c r="K1519" s="16"/>
    </row>
    <row r="1520" spans="1:11" x14ac:dyDescent="0.25">
      <c r="A1520" s="181"/>
      <c r="B1520" s="182"/>
      <c r="C1520" s="196" t="s">
        <v>1</v>
      </c>
      <c r="D1520" s="197"/>
      <c r="E1520" s="197"/>
      <c r="F1520" s="197"/>
      <c r="G1520" s="198"/>
      <c r="H1520" s="200"/>
      <c r="I1520" s="40">
        <f t="shared" si="52"/>
        <v>241500</v>
      </c>
      <c r="J1520" s="40">
        <f t="shared" si="52"/>
        <v>241500</v>
      </c>
      <c r="K1520" s="16"/>
    </row>
    <row r="1521" spans="1:11" x14ac:dyDescent="0.25">
      <c r="A1521" s="181"/>
      <c r="B1521" s="182"/>
      <c r="C1521" s="196" t="s">
        <v>47</v>
      </c>
      <c r="D1521" s="197"/>
      <c r="E1521" s="197"/>
      <c r="F1521" s="197"/>
      <c r="G1521" s="198"/>
      <c r="H1521" s="178"/>
      <c r="I1521" s="40">
        <f t="shared" si="52"/>
        <v>23264600</v>
      </c>
      <c r="J1521" s="40">
        <f t="shared" si="52"/>
        <v>23264600</v>
      </c>
      <c r="K1521" s="16"/>
    </row>
    <row r="1522" spans="1:11" x14ac:dyDescent="0.25">
      <c r="A1522" s="181"/>
      <c r="B1522" s="182"/>
      <c r="C1522" s="150" t="s">
        <v>2</v>
      </c>
      <c r="D1522" s="151"/>
      <c r="E1522" s="151"/>
      <c r="F1522" s="151"/>
      <c r="G1522" s="152"/>
      <c r="H1522" s="178"/>
      <c r="I1522" s="40">
        <f t="shared" si="52"/>
        <v>0</v>
      </c>
      <c r="J1522" s="40">
        <f t="shared" si="52"/>
        <v>0</v>
      </c>
      <c r="K1522" s="16"/>
    </row>
    <row r="1523" spans="1:11" x14ac:dyDescent="0.25">
      <c r="A1523" s="181"/>
      <c r="B1523" s="182"/>
      <c r="C1523" s="150" t="s">
        <v>85</v>
      </c>
      <c r="D1523" s="151"/>
      <c r="E1523" s="151"/>
      <c r="F1523" s="151"/>
      <c r="G1523" s="152"/>
      <c r="H1523" s="178"/>
      <c r="I1523" s="40">
        <f t="shared" si="52"/>
        <v>0</v>
      </c>
      <c r="J1523" s="40">
        <f t="shared" si="52"/>
        <v>0</v>
      </c>
      <c r="K1523" s="16"/>
    </row>
    <row r="1524" spans="1:11" x14ac:dyDescent="0.25">
      <c r="A1524" s="184" t="s">
        <v>14</v>
      </c>
      <c r="B1524" s="184"/>
      <c r="C1524" s="184"/>
      <c r="D1524" s="184"/>
      <c r="E1524" s="184"/>
      <c r="F1524" s="184"/>
      <c r="G1524" s="184"/>
      <c r="H1524" s="8"/>
      <c r="I1524" s="41"/>
      <c r="J1524" s="41"/>
      <c r="K1524" s="9"/>
    </row>
    <row r="1525" spans="1:11" x14ac:dyDescent="0.25">
      <c r="A1525" s="17"/>
      <c r="B1525" s="17"/>
      <c r="C1525" s="159" t="s">
        <v>55</v>
      </c>
      <c r="D1525" s="160"/>
      <c r="E1525" s="160"/>
      <c r="F1525" s="160"/>
      <c r="G1525" s="161"/>
      <c r="H1525" s="36">
        <f>H1526</f>
        <v>0</v>
      </c>
      <c r="I1525" s="36">
        <f>SUM(I1526:I1532)</f>
        <v>0</v>
      </c>
      <c r="J1525" s="36">
        <f>SUM(J1526:J1532)</f>
        <v>0</v>
      </c>
      <c r="K1525" s="18"/>
    </row>
    <row r="1526" spans="1:11" x14ac:dyDescent="0.25">
      <c r="A1526" s="179"/>
      <c r="B1526" s="180"/>
      <c r="C1526" s="163" t="s">
        <v>100</v>
      </c>
      <c r="D1526" s="164"/>
      <c r="E1526" s="164"/>
      <c r="F1526" s="164"/>
      <c r="G1526" s="165"/>
      <c r="H1526" s="199">
        <v>0</v>
      </c>
      <c r="I1526" s="40">
        <v>0</v>
      </c>
      <c r="J1526" s="40">
        <v>0</v>
      </c>
      <c r="K1526" s="16"/>
    </row>
    <row r="1527" spans="1:11" x14ac:dyDescent="0.25">
      <c r="A1527" s="181"/>
      <c r="B1527" s="182"/>
      <c r="C1527" s="196" t="s">
        <v>56</v>
      </c>
      <c r="D1527" s="197"/>
      <c r="E1527" s="197"/>
      <c r="F1527" s="197"/>
      <c r="G1527" s="198"/>
      <c r="H1527" s="200"/>
      <c r="I1527" s="40">
        <v>0</v>
      </c>
      <c r="J1527" s="40">
        <v>0</v>
      </c>
      <c r="K1527" s="16"/>
    </row>
    <row r="1528" spans="1:11" x14ac:dyDescent="0.25">
      <c r="A1528" s="181"/>
      <c r="B1528" s="182"/>
      <c r="C1528" s="196" t="s">
        <v>90</v>
      </c>
      <c r="D1528" s="197"/>
      <c r="E1528" s="197"/>
      <c r="F1528" s="197"/>
      <c r="G1528" s="198"/>
      <c r="H1528" s="200"/>
      <c r="I1528" s="40">
        <v>0</v>
      </c>
      <c r="J1528" s="40">
        <v>0</v>
      </c>
      <c r="K1528" s="16"/>
    </row>
    <row r="1529" spans="1:11" x14ac:dyDescent="0.25">
      <c r="A1529" s="181"/>
      <c r="B1529" s="182"/>
      <c r="C1529" s="196" t="s">
        <v>57</v>
      </c>
      <c r="D1529" s="197"/>
      <c r="E1529" s="197"/>
      <c r="F1529" s="197"/>
      <c r="G1529" s="198"/>
      <c r="H1529" s="200"/>
      <c r="I1529" s="40">
        <v>0</v>
      </c>
      <c r="J1529" s="40">
        <v>0</v>
      </c>
      <c r="K1529" s="16"/>
    </row>
    <row r="1530" spans="1:11" x14ac:dyDescent="0.25">
      <c r="A1530" s="181"/>
      <c r="B1530" s="182"/>
      <c r="C1530" s="196" t="s">
        <v>58</v>
      </c>
      <c r="D1530" s="197"/>
      <c r="E1530" s="197"/>
      <c r="F1530" s="197"/>
      <c r="G1530" s="198"/>
      <c r="H1530" s="178"/>
      <c r="I1530" s="40">
        <v>0</v>
      </c>
      <c r="J1530" s="40">
        <v>0</v>
      </c>
      <c r="K1530" s="16"/>
    </row>
    <row r="1531" spans="1:11" x14ac:dyDescent="0.25">
      <c r="A1531" s="181"/>
      <c r="B1531" s="182"/>
      <c r="C1531" s="150" t="s">
        <v>59</v>
      </c>
      <c r="D1531" s="151"/>
      <c r="E1531" s="151"/>
      <c r="F1531" s="151"/>
      <c r="G1531" s="152"/>
      <c r="H1531" s="178"/>
      <c r="I1531" s="40">
        <v>0</v>
      </c>
      <c r="J1531" s="40">
        <v>0</v>
      </c>
      <c r="K1531" s="16"/>
    </row>
    <row r="1532" spans="1:11" x14ac:dyDescent="0.25">
      <c r="A1532" s="181"/>
      <c r="B1532" s="182"/>
      <c r="C1532" s="150" t="s">
        <v>86</v>
      </c>
      <c r="D1532" s="151"/>
      <c r="E1532" s="151"/>
      <c r="F1532" s="151"/>
      <c r="G1532" s="152"/>
      <c r="H1532" s="178"/>
      <c r="I1532" s="40">
        <v>0</v>
      </c>
      <c r="J1532" s="40">
        <v>0</v>
      </c>
      <c r="K1532" s="16"/>
    </row>
    <row r="1533" spans="1:11" ht="15.75" thickBot="1" x14ac:dyDescent="0.3">
      <c r="A1533" s="184" t="s">
        <v>15</v>
      </c>
      <c r="B1533" s="184"/>
      <c r="C1533" s="184"/>
      <c r="D1533" s="184"/>
      <c r="E1533" s="184"/>
      <c r="F1533" s="184"/>
      <c r="G1533" s="184"/>
      <c r="H1533" s="8"/>
      <c r="I1533" s="41"/>
      <c r="J1533" s="41"/>
      <c r="K1533" s="9"/>
    </row>
    <row r="1534" spans="1:11" x14ac:dyDescent="0.25">
      <c r="A1534" s="13">
        <v>1</v>
      </c>
      <c r="B1534" s="142" t="s">
        <v>139</v>
      </c>
      <c r="C1534" s="142"/>
      <c r="D1534" s="142"/>
      <c r="E1534" s="142"/>
      <c r="F1534" s="142"/>
      <c r="G1534" s="14" t="s">
        <v>7</v>
      </c>
      <c r="H1534" s="36">
        <f>H1535</f>
        <v>0</v>
      </c>
      <c r="I1534" s="34">
        <f>SUM(I1535:I1541)</f>
        <v>31140000</v>
      </c>
      <c r="J1534" s="34">
        <f>SUM(J1535:J1541)</f>
        <v>31140000</v>
      </c>
      <c r="K1534" s="15"/>
    </row>
    <row r="1535" spans="1:11" x14ac:dyDescent="0.25">
      <c r="A1535" s="5"/>
      <c r="B1535" s="7">
        <v>3</v>
      </c>
      <c r="C1535" t="s">
        <v>16</v>
      </c>
      <c r="D1535" s="139"/>
      <c r="E1535" s="139"/>
      <c r="F1535" s="139"/>
      <c r="G1535" s="139"/>
      <c r="H1535" s="199">
        <v>0</v>
      </c>
      <c r="I1535" s="38"/>
      <c r="J1535" s="38"/>
      <c r="K1535" s="1"/>
    </row>
    <row r="1536" spans="1:11" x14ac:dyDescent="0.25">
      <c r="A1536" s="5"/>
      <c r="B1536" s="7">
        <v>4</v>
      </c>
      <c r="C1536" t="s">
        <v>17</v>
      </c>
      <c r="D1536" s="139"/>
      <c r="E1536" s="139"/>
      <c r="F1536" s="139"/>
      <c r="G1536" s="139"/>
      <c r="H1536" s="200"/>
      <c r="I1536" s="38"/>
      <c r="J1536" s="38"/>
      <c r="K1536" s="1"/>
    </row>
    <row r="1537" spans="1:11" x14ac:dyDescent="0.25">
      <c r="A1537" s="5"/>
      <c r="B1537" s="7">
        <v>6</v>
      </c>
      <c r="C1537" t="s">
        <v>18</v>
      </c>
      <c r="D1537" s="139"/>
      <c r="E1537" s="139"/>
      <c r="F1537" s="139"/>
      <c r="G1537" s="139"/>
      <c r="H1537" s="200"/>
      <c r="I1537" s="38"/>
      <c r="J1537" s="38"/>
      <c r="K1537" s="1"/>
    </row>
    <row r="1538" spans="1:11" x14ac:dyDescent="0.25">
      <c r="A1538" s="5"/>
      <c r="B1538" s="7">
        <v>6</v>
      </c>
      <c r="C1538" t="s">
        <v>19</v>
      </c>
      <c r="D1538" s="139"/>
      <c r="E1538" s="139"/>
      <c r="F1538" s="139"/>
      <c r="G1538" s="139"/>
      <c r="H1538" s="200"/>
      <c r="I1538" s="38"/>
      <c r="J1538" s="38"/>
      <c r="K1538" s="1"/>
    </row>
    <row r="1539" spans="1:11" x14ac:dyDescent="0.25">
      <c r="A1539" s="5"/>
      <c r="B1539" s="7">
        <v>2</v>
      </c>
      <c r="C1539" t="s">
        <v>22</v>
      </c>
      <c r="D1539" s="139"/>
      <c r="E1539" s="139"/>
      <c r="F1539" s="139"/>
      <c r="G1539" s="139"/>
      <c r="H1539" s="178"/>
      <c r="I1539" s="38"/>
      <c r="J1539" s="38"/>
      <c r="K1539" s="1"/>
    </row>
    <row r="1540" spans="1:11" x14ac:dyDescent="0.25">
      <c r="A1540" s="5"/>
      <c r="B1540" s="7">
        <v>5</v>
      </c>
      <c r="C1540" s="30" t="s">
        <v>20</v>
      </c>
      <c r="D1540" s="31" t="s">
        <v>125</v>
      </c>
      <c r="E1540" s="31">
        <v>1</v>
      </c>
      <c r="F1540" s="31">
        <v>64220000</v>
      </c>
      <c r="G1540" s="31">
        <f>E1540*F1540</f>
        <v>64220000</v>
      </c>
      <c r="H1540" s="178"/>
      <c r="I1540" s="121">
        <v>31140000</v>
      </c>
      <c r="J1540" s="121">
        <f>I1540</f>
        <v>31140000</v>
      </c>
      <c r="K1540" s="1" t="s">
        <v>296</v>
      </c>
    </row>
    <row r="1541" spans="1:11" x14ac:dyDescent="0.25">
      <c r="A1541" s="5"/>
      <c r="B1541" s="12">
        <v>10</v>
      </c>
      <c r="C1541" t="s">
        <v>21</v>
      </c>
      <c r="D1541" s="7"/>
      <c r="E1541" s="7"/>
      <c r="F1541" s="7"/>
      <c r="G1541" s="7">
        <f>E1541*F1541</f>
        <v>0</v>
      </c>
      <c r="H1541" s="178"/>
      <c r="I1541" s="38">
        <f>G1541</f>
        <v>0</v>
      </c>
      <c r="J1541" s="38"/>
      <c r="K1541" s="1"/>
    </row>
    <row r="1542" spans="1:11" x14ac:dyDescent="0.25">
      <c r="A1542" s="17"/>
      <c r="B1542" s="17"/>
      <c r="C1542" s="159" t="s">
        <v>60</v>
      </c>
      <c r="D1542" s="160"/>
      <c r="E1542" s="160"/>
      <c r="F1542" s="160"/>
      <c r="G1542" s="161"/>
      <c r="H1542" s="36">
        <f>H1543</f>
        <v>0</v>
      </c>
      <c r="I1542" s="36">
        <f>SUM(I1543:I1549)</f>
        <v>31140000</v>
      </c>
      <c r="J1542" s="36">
        <f>SUM(J1543:J1549)</f>
        <v>31140000</v>
      </c>
      <c r="K1542" s="18"/>
    </row>
    <row r="1543" spans="1:11" x14ac:dyDescent="0.25">
      <c r="A1543" s="179"/>
      <c r="B1543" s="180"/>
      <c r="C1543" s="163" t="s">
        <v>92</v>
      </c>
      <c r="D1543" s="164"/>
      <c r="E1543" s="164"/>
      <c r="F1543" s="164"/>
      <c r="G1543" s="165"/>
      <c r="H1543" s="199">
        <f>H1535</f>
        <v>0</v>
      </c>
      <c r="I1543" s="40">
        <f>I1535</f>
        <v>0</v>
      </c>
      <c r="J1543" s="40">
        <f>J1535</f>
        <v>0</v>
      </c>
      <c r="K1543" s="16"/>
    </row>
    <row r="1544" spans="1:11" x14ac:dyDescent="0.25">
      <c r="A1544" s="181"/>
      <c r="B1544" s="182"/>
      <c r="C1544" s="196" t="s">
        <v>61</v>
      </c>
      <c r="D1544" s="197"/>
      <c r="E1544" s="197"/>
      <c r="F1544" s="197"/>
      <c r="G1544" s="198"/>
      <c r="H1544" s="200"/>
      <c r="I1544" s="40">
        <f t="shared" ref="I1544:J1549" si="53">I1536</f>
        <v>0</v>
      </c>
      <c r="J1544" s="40">
        <f t="shared" si="53"/>
        <v>0</v>
      </c>
      <c r="K1544" s="16"/>
    </row>
    <row r="1545" spans="1:11" ht="15" customHeight="1" x14ac:dyDescent="0.25">
      <c r="A1545" s="181"/>
      <c r="B1545" s="182"/>
      <c r="C1545" s="196" t="s">
        <v>91</v>
      </c>
      <c r="D1545" s="197"/>
      <c r="E1545" s="197"/>
      <c r="F1545" s="197"/>
      <c r="G1545" s="198"/>
      <c r="H1545" s="200"/>
      <c r="I1545" s="40">
        <f t="shared" si="53"/>
        <v>0</v>
      </c>
      <c r="J1545" s="40">
        <f t="shared" si="53"/>
        <v>0</v>
      </c>
      <c r="K1545" s="16"/>
    </row>
    <row r="1546" spans="1:11" x14ac:dyDescent="0.25">
      <c r="A1546" s="181"/>
      <c r="B1546" s="182"/>
      <c r="C1546" s="196" t="s">
        <v>62</v>
      </c>
      <c r="D1546" s="197"/>
      <c r="E1546" s="197"/>
      <c r="F1546" s="197"/>
      <c r="G1546" s="198"/>
      <c r="H1546" s="200"/>
      <c r="I1546" s="40">
        <f t="shared" si="53"/>
        <v>0</v>
      </c>
      <c r="J1546" s="40">
        <f t="shared" si="53"/>
        <v>0</v>
      </c>
      <c r="K1546" s="16"/>
    </row>
    <row r="1547" spans="1:11" x14ac:dyDescent="0.25">
      <c r="A1547" s="181"/>
      <c r="B1547" s="182"/>
      <c r="C1547" s="196" t="s">
        <v>63</v>
      </c>
      <c r="D1547" s="197"/>
      <c r="E1547" s="197"/>
      <c r="F1547" s="197"/>
      <c r="G1547" s="198"/>
      <c r="H1547" s="178"/>
      <c r="I1547" s="40">
        <f t="shared" si="53"/>
        <v>0</v>
      </c>
      <c r="J1547" s="40">
        <f t="shared" si="53"/>
        <v>0</v>
      </c>
      <c r="K1547" s="16"/>
    </row>
    <row r="1548" spans="1:11" x14ac:dyDescent="0.25">
      <c r="A1548" s="181"/>
      <c r="B1548" s="182"/>
      <c r="C1548" s="196" t="s">
        <v>64</v>
      </c>
      <c r="D1548" s="197"/>
      <c r="E1548" s="197"/>
      <c r="F1548" s="197"/>
      <c r="G1548" s="198"/>
      <c r="H1548" s="178"/>
      <c r="I1548" s="40">
        <f t="shared" si="53"/>
        <v>31140000</v>
      </c>
      <c r="J1548" s="40">
        <f t="shared" si="53"/>
        <v>31140000</v>
      </c>
      <c r="K1548" s="16"/>
    </row>
    <row r="1549" spans="1:11" ht="15.75" thickBot="1" x14ac:dyDescent="0.3">
      <c r="A1549" s="192"/>
      <c r="B1549" s="193"/>
      <c r="C1549" s="150" t="s">
        <v>86</v>
      </c>
      <c r="D1549" s="151"/>
      <c r="E1549" s="151"/>
      <c r="F1549" s="151"/>
      <c r="G1549" s="152"/>
      <c r="H1549" s="178"/>
      <c r="I1549" s="40">
        <f t="shared" si="53"/>
        <v>0</v>
      </c>
      <c r="J1549" s="40">
        <f t="shared" si="53"/>
        <v>0</v>
      </c>
      <c r="K1549" s="16"/>
    </row>
    <row r="1550" spans="1:11" x14ac:dyDescent="0.25">
      <c r="A1550" s="227"/>
      <c r="B1550" s="228"/>
      <c r="C1550" s="202" t="s">
        <v>101</v>
      </c>
      <c r="D1550" s="203"/>
      <c r="E1550" s="203"/>
      <c r="F1550" s="203"/>
      <c r="G1550" s="203"/>
      <c r="H1550" s="209">
        <f>H1312+H1321+H1362+H1387+H1396+H1517+H1526+H1543</f>
        <v>82957944</v>
      </c>
      <c r="I1550" s="42">
        <f>I1312+I1321+I1362+I1387+I1396+I1517+I1526+I1543</f>
        <v>2893000</v>
      </c>
      <c r="J1550" s="42">
        <f>J1312+J1321+J1362+J1387+J1396+J1517+J1526+J1543</f>
        <v>2893000</v>
      </c>
      <c r="K1550" s="23"/>
    </row>
    <row r="1551" spans="1:11" ht="15.75" thickBot="1" x14ac:dyDescent="0.3">
      <c r="A1551" s="229"/>
      <c r="B1551" s="181"/>
      <c r="C1551" s="194" t="s">
        <v>75</v>
      </c>
      <c r="D1551" s="195"/>
      <c r="E1551" s="195"/>
      <c r="F1551" s="195"/>
      <c r="G1551" s="195"/>
      <c r="H1551" s="210"/>
      <c r="I1551" s="42">
        <f t="shared" ref="I1551:J1556" si="54">I1313+I1322+I1363+I1388+I1397+I1518+I1527+I1544</f>
        <v>2953956</v>
      </c>
      <c r="J1551" s="42">
        <f t="shared" si="54"/>
        <v>2953956</v>
      </c>
      <c r="K1551" s="24"/>
    </row>
    <row r="1552" spans="1:11" ht="15.75" thickBot="1" x14ac:dyDescent="0.3">
      <c r="A1552" s="229"/>
      <c r="B1552" s="181"/>
      <c r="C1552" s="194" t="s">
        <v>76</v>
      </c>
      <c r="D1552" s="195"/>
      <c r="E1552" s="195"/>
      <c r="F1552" s="195"/>
      <c r="G1552" s="195"/>
      <c r="H1552" s="210"/>
      <c r="I1552" s="42">
        <f t="shared" si="54"/>
        <v>325670</v>
      </c>
      <c r="J1552" s="42">
        <f t="shared" si="54"/>
        <v>325670</v>
      </c>
      <c r="K1552" s="24"/>
    </row>
    <row r="1553" spans="1:11" x14ac:dyDescent="0.25">
      <c r="A1553" s="229"/>
      <c r="B1553" s="181"/>
      <c r="C1553" s="194" t="s">
        <v>77</v>
      </c>
      <c r="D1553" s="195"/>
      <c r="E1553" s="195"/>
      <c r="F1553" s="195"/>
      <c r="G1553" s="195"/>
      <c r="H1553" s="210"/>
      <c r="I1553" s="42">
        <f t="shared" si="54"/>
        <v>464300</v>
      </c>
      <c r="J1553" s="42">
        <f t="shared" si="54"/>
        <v>464300</v>
      </c>
      <c r="K1553" s="24"/>
    </row>
    <row r="1554" spans="1:11" ht="15.75" thickBot="1" x14ac:dyDescent="0.3">
      <c r="A1554" s="229"/>
      <c r="B1554" s="181"/>
      <c r="C1554" s="194" t="s">
        <v>78</v>
      </c>
      <c r="D1554" s="195"/>
      <c r="E1554" s="195"/>
      <c r="F1554" s="195"/>
      <c r="G1554" s="195"/>
      <c r="H1554" s="211"/>
      <c r="I1554" s="42">
        <f t="shared" si="54"/>
        <v>46190100</v>
      </c>
      <c r="J1554" s="42">
        <f t="shared" si="54"/>
        <v>46190100</v>
      </c>
      <c r="K1554" s="24"/>
    </row>
    <row r="1555" spans="1:11" ht="15.75" thickBot="1" x14ac:dyDescent="0.3">
      <c r="A1555" s="229"/>
      <c r="B1555" s="181"/>
      <c r="C1555" s="194" t="s">
        <v>79</v>
      </c>
      <c r="D1555" s="195"/>
      <c r="E1555" s="195"/>
      <c r="F1555" s="195"/>
      <c r="G1555" s="195"/>
      <c r="H1555" s="211"/>
      <c r="I1555" s="42">
        <f t="shared" si="54"/>
        <v>86762096</v>
      </c>
      <c r="J1555" s="42">
        <f t="shared" si="54"/>
        <v>86762096</v>
      </c>
      <c r="K1555" s="24"/>
    </row>
    <row r="1556" spans="1:11" ht="15.75" thickBot="1" x14ac:dyDescent="0.3">
      <c r="A1556" s="230"/>
      <c r="B1556" s="192"/>
      <c r="C1556" s="207" t="s">
        <v>87</v>
      </c>
      <c r="D1556" s="208"/>
      <c r="E1556" s="208"/>
      <c r="F1556" s="208"/>
      <c r="G1556" s="208"/>
      <c r="H1556" s="212"/>
      <c r="I1556" s="42">
        <f t="shared" si="54"/>
        <v>0</v>
      </c>
      <c r="J1556" s="42">
        <f t="shared" si="54"/>
        <v>0</v>
      </c>
      <c r="K1556" s="25"/>
    </row>
    <row r="1557" spans="1:11" ht="16.5" thickBot="1" x14ac:dyDescent="0.3">
      <c r="A1557" s="225" t="s">
        <v>70</v>
      </c>
      <c r="B1557" s="226"/>
      <c r="C1557" s="226"/>
      <c r="D1557" s="226"/>
      <c r="E1557" s="226"/>
      <c r="F1557" s="226"/>
      <c r="G1557" s="226"/>
      <c r="H1557" s="21">
        <f>SUM(H1550:H1556)</f>
        <v>82957944</v>
      </c>
      <c r="I1557" s="45">
        <f>SUM(I1550:I1556)</f>
        <v>139589122</v>
      </c>
      <c r="J1557" s="45">
        <f>SUM(J1550:J1556)</f>
        <v>139589122</v>
      </c>
      <c r="K1557" s="22"/>
    </row>
    <row r="1560" spans="1:11" ht="15" customHeight="1" x14ac:dyDescent="0.25">
      <c r="J1560" s="20"/>
    </row>
    <row r="1561" spans="1:11" ht="15" customHeight="1" x14ac:dyDescent="0.25">
      <c r="B1561" s="126"/>
      <c r="C1561" s="206" t="s">
        <v>71</v>
      </c>
      <c r="D1561" s="206"/>
      <c r="E1561" s="206"/>
      <c r="F1561" s="126"/>
      <c r="G1561" s="126"/>
      <c r="H1561" s="126"/>
      <c r="I1561" s="205" t="s">
        <v>73</v>
      </c>
      <c r="J1561" s="205"/>
      <c r="K1561" s="126"/>
    </row>
    <row r="1562" spans="1:11" ht="15.75" x14ac:dyDescent="0.25">
      <c r="B1562" s="126"/>
      <c r="C1562" s="213" t="s">
        <v>72</v>
      </c>
      <c r="D1562" s="213"/>
      <c r="E1562" s="213"/>
      <c r="F1562" s="213"/>
      <c r="G1562" s="213"/>
      <c r="H1562" s="126"/>
      <c r="I1562" s="205"/>
      <c r="J1562" s="205"/>
      <c r="K1562" s="126"/>
    </row>
    <row r="1563" spans="1:11" ht="15.75" x14ac:dyDescent="0.25">
      <c r="B1563" s="126"/>
      <c r="C1563" s="215" t="s">
        <v>298</v>
      </c>
      <c r="D1563" s="215"/>
      <c r="E1563" s="127"/>
      <c r="F1563" s="214" t="s">
        <v>297</v>
      </c>
      <c r="G1563" s="214"/>
      <c r="H1563" s="126"/>
      <c r="I1563" s="204" t="s">
        <v>74</v>
      </c>
      <c r="J1563" s="204"/>
      <c r="K1563" s="126"/>
    </row>
    <row r="1564" spans="1:11" ht="15.75" x14ac:dyDescent="0.25">
      <c r="B1564" s="126"/>
      <c r="C1564" s="126"/>
      <c r="D1564" s="126"/>
      <c r="E1564" s="126"/>
      <c r="F1564" s="126"/>
      <c r="G1564" s="126"/>
      <c r="H1564" s="126"/>
      <c r="I1564" s="126"/>
      <c r="J1564" s="126"/>
      <c r="K1564" s="126"/>
    </row>
    <row r="1566" spans="1:11" x14ac:dyDescent="0.25">
      <c r="F1566" s="262" t="s">
        <v>319</v>
      </c>
    </row>
    <row r="1567" spans="1:11" x14ac:dyDescent="0.25">
      <c r="F1567" s="262"/>
    </row>
    <row r="1568" spans="1:11" x14ac:dyDescent="0.25">
      <c r="B1568" s="5" t="s">
        <v>115</v>
      </c>
      <c r="C1568" s="3" t="s">
        <v>117</v>
      </c>
      <c r="D1568" s="3"/>
      <c r="E1568" s="3"/>
      <c r="F1568" s="262" t="s">
        <v>320</v>
      </c>
      <c r="G1568" s="3"/>
      <c r="H1568" s="3"/>
      <c r="I1568" s="3"/>
      <c r="J1568" s="3"/>
      <c r="K1568" s="3"/>
    </row>
    <row r="1569" spans="2:11" x14ac:dyDescent="0.25">
      <c r="B1569" s="3"/>
      <c r="C1569" s="3" t="s">
        <v>120</v>
      </c>
      <c r="D1569" s="3"/>
      <c r="E1569" s="3"/>
      <c r="F1569" s="262"/>
      <c r="G1569" s="3"/>
      <c r="H1569" s="3"/>
      <c r="I1569" s="3"/>
      <c r="J1569" s="3"/>
      <c r="K1569" s="3"/>
    </row>
    <row r="1570" spans="2:11" x14ac:dyDescent="0.25">
      <c r="B1570" s="3"/>
      <c r="C1570" s="3" t="s">
        <v>118</v>
      </c>
      <c r="D1570" s="3"/>
      <c r="E1570" s="3"/>
      <c r="F1570" s="3"/>
      <c r="G1570" s="3"/>
      <c r="H1570" s="3"/>
      <c r="I1570" s="3"/>
      <c r="J1570" s="3"/>
      <c r="K1570" s="3"/>
    </row>
    <row r="1571" spans="2:11" x14ac:dyDescent="0.25">
      <c r="B1571" s="3"/>
      <c r="C1571" s="3" t="s">
        <v>121</v>
      </c>
      <c r="D1571" s="3"/>
      <c r="E1571" s="3"/>
      <c r="F1571" s="3"/>
      <c r="G1571" s="3"/>
      <c r="H1571" s="3"/>
      <c r="I1571" s="3"/>
      <c r="J1571" s="3"/>
      <c r="K1571" s="3"/>
    </row>
    <row r="1572" spans="2:11" x14ac:dyDescent="0.25">
      <c r="B1572" s="3"/>
      <c r="C1572" s="3"/>
      <c r="D1572" s="3"/>
      <c r="E1572" s="3"/>
      <c r="F1572" s="3"/>
      <c r="G1572" s="3"/>
      <c r="H1572" s="3"/>
      <c r="I1572" s="3"/>
      <c r="J1572" s="3"/>
      <c r="K1572" s="3"/>
    </row>
    <row r="1573" spans="2:11" x14ac:dyDescent="0.25">
      <c r="B1573" s="3"/>
      <c r="C1573" s="3"/>
      <c r="D1573" s="3"/>
      <c r="E1573" s="3"/>
      <c r="F1573" s="3"/>
      <c r="G1573" s="3"/>
      <c r="H1573" s="3"/>
      <c r="I1573" s="3"/>
      <c r="J1573" s="3"/>
      <c r="K1573" s="3"/>
    </row>
  </sheetData>
  <mergeCells count="1612">
    <mergeCell ref="D1066:G1066"/>
    <mergeCell ref="H1066:H1068"/>
    <mergeCell ref="D1067:G1067"/>
    <mergeCell ref="D1068:G1068"/>
    <mergeCell ref="D1069:G1069"/>
    <mergeCell ref="H1069:H1071"/>
    <mergeCell ref="H994:H996"/>
    <mergeCell ref="D995:G995"/>
    <mergeCell ref="D1004:G1004"/>
    <mergeCell ref="H1021:H1023"/>
    <mergeCell ref="H1034:H1036"/>
    <mergeCell ref="H1037:H1039"/>
    <mergeCell ref="H1050:H1052"/>
    <mergeCell ref="H1053:H1055"/>
    <mergeCell ref="H1026:H1028"/>
    <mergeCell ref="H1029:H1031"/>
    <mergeCell ref="K1380:K1383"/>
    <mergeCell ref="K1372:K1375"/>
    <mergeCell ref="D1044:G1044"/>
    <mergeCell ref="D1053:G1053"/>
    <mergeCell ref="H1010:H1012"/>
    <mergeCell ref="H1013:H1015"/>
    <mergeCell ref="D1012:G1012"/>
    <mergeCell ref="D1013:G1013"/>
    <mergeCell ref="D1030:G1030"/>
    <mergeCell ref="D1018:G1018"/>
    <mergeCell ref="D1034:G1034"/>
    <mergeCell ref="D1035:G1035"/>
    <mergeCell ref="H1042:H1044"/>
    <mergeCell ref="D1021:G1021"/>
    <mergeCell ref="B1057:F1057"/>
    <mergeCell ref="B1001:F1001"/>
    <mergeCell ref="H195:H201"/>
    <mergeCell ref="D196:G196"/>
    <mergeCell ref="B235:F235"/>
    <mergeCell ref="H1210:H1216"/>
    <mergeCell ref="D1211:G1211"/>
    <mergeCell ref="D1212:G1212"/>
    <mergeCell ref="D1213:G1213"/>
    <mergeCell ref="D1214:G1214"/>
    <mergeCell ref="H1090:H1092"/>
    <mergeCell ref="D1091:G1091"/>
    <mergeCell ref="D1092:G1092"/>
    <mergeCell ref="D1093:G1093"/>
    <mergeCell ref="H1093:H1095"/>
    <mergeCell ref="D1094:G1094"/>
    <mergeCell ref="H203:H209"/>
    <mergeCell ref="D204:G204"/>
    <mergeCell ref="D205:G205"/>
    <mergeCell ref="D206:G206"/>
    <mergeCell ref="D207:G207"/>
    <mergeCell ref="B428:F428"/>
    <mergeCell ref="D244:G244"/>
    <mergeCell ref="D229:G229"/>
    <mergeCell ref="D230:G230"/>
    <mergeCell ref="D231:G231"/>
    <mergeCell ref="D232:G232"/>
    <mergeCell ref="B243:F243"/>
    <mergeCell ref="H292:H294"/>
    <mergeCell ref="D293:G293"/>
    <mergeCell ref="D294:G294"/>
    <mergeCell ref="D303:G303"/>
    <mergeCell ref="D198:G198"/>
    <mergeCell ref="D199:G199"/>
    <mergeCell ref="K972:K973"/>
    <mergeCell ref="K955:K957"/>
    <mergeCell ref="H308:H310"/>
    <mergeCell ref="D309:G309"/>
    <mergeCell ref="D310:G310"/>
    <mergeCell ref="H300:H302"/>
    <mergeCell ref="D429:G429"/>
    <mergeCell ref="H429:H431"/>
    <mergeCell ref="D430:G430"/>
    <mergeCell ref="D270:G270"/>
    <mergeCell ref="D271:G271"/>
    <mergeCell ref="H263:H265"/>
    <mergeCell ref="D278:G278"/>
    <mergeCell ref="B299:F299"/>
    <mergeCell ref="D300:G300"/>
    <mergeCell ref="D296:G296"/>
    <mergeCell ref="D279:G279"/>
    <mergeCell ref="B877:F877"/>
    <mergeCell ref="D878:G878"/>
    <mergeCell ref="H878:H880"/>
    <mergeCell ref="D879:G879"/>
    <mergeCell ref="D880:G880"/>
    <mergeCell ref="D881:G881"/>
    <mergeCell ref="H881:H883"/>
    <mergeCell ref="D882:G882"/>
    <mergeCell ref="D830:G830"/>
    <mergeCell ref="H830:H832"/>
    <mergeCell ref="D831:G831"/>
    <mergeCell ref="D832:G832"/>
    <mergeCell ref="D833:G833"/>
    <mergeCell ref="H833:H835"/>
    <mergeCell ref="D834:G834"/>
    <mergeCell ref="K979:K981"/>
    <mergeCell ref="K986:K988"/>
    <mergeCell ref="K996:K998"/>
    <mergeCell ref="K1253:K1256"/>
    <mergeCell ref="K1279:K1282"/>
    <mergeCell ref="K1331:K1334"/>
    <mergeCell ref="K1339:K1342"/>
    <mergeCell ref="K1347:K1350"/>
    <mergeCell ref="H1058:H1060"/>
    <mergeCell ref="D1059:G1059"/>
    <mergeCell ref="D1060:G1060"/>
    <mergeCell ref="D1061:G1061"/>
    <mergeCell ref="H1061:H1063"/>
    <mergeCell ref="D1062:G1062"/>
    <mergeCell ref="B1065:F1065"/>
    <mergeCell ref="H220:H226"/>
    <mergeCell ref="H228:H234"/>
    <mergeCell ref="D301:G301"/>
    <mergeCell ref="D302:G302"/>
    <mergeCell ref="H260:H262"/>
    <mergeCell ref="D261:G261"/>
    <mergeCell ref="B283:F283"/>
    <mergeCell ref="D287:G287"/>
    <mergeCell ref="B291:F291"/>
    <mergeCell ref="H1018:H1020"/>
    <mergeCell ref="D1020:G1020"/>
    <mergeCell ref="D1006:G1006"/>
    <mergeCell ref="D1029:G1029"/>
    <mergeCell ref="D1038:G1038"/>
    <mergeCell ref="B1041:F1041"/>
    <mergeCell ref="D1042:G1042"/>
    <mergeCell ref="D1043:G1043"/>
    <mergeCell ref="H171:H177"/>
    <mergeCell ref="D172:G172"/>
    <mergeCell ref="D173:G173"/>
    <mergeCell ref="D174:G174"/>
    <mergeCell ref="D175:G175"/>
    <mergeCell ref="B178:F178"/>
    <mergeCell ref="D179:G179"/>
    <mergeCell ref="D197:G197"/>
    <mergeCell ref="H236:H242"/>
    <mergeCell ref="D237:G237"/>
    <mergeCell ref="D238:G238"/>
    <mergeCell ref="D239:G239"/>
    <mergeCell ref="D240:G240"/>
    <mergeCell ref="D262:G262"/>
    <mergeCell ref="D182:G182"/>
    <mergeCell ref="D292:G292"/>
    <mergeCell ref="D295:G295"/>
    <mergeCell ref="H295:H297"/>
    <mergeCell ref="H187:H193"/>
    <mergeCell ref="D188:G188"/>
    <mergeCell ref="D272:G272"/>
    <mergeCell ref="B275:F275"/>
    <mergeCell ref="D276:G276"/>
    <mergeCell ref="H276:H278"/>
    <mergeCell ref="C216:G216"/>
    <mergeCell ref="D221:G221"/>
    <mergeCell ref="H179:H185"/>
    <mergeCell ref="D180:G180"/>
    <mergeCell ref="D181:G181"/>
    <mergeCell ref="D236:G236"/>
    <mergeCell ref="B259:F259"/>
    <mergeCell ref="D260:G260"/>
    <mergeCell ref="C215:G215"/>
    <mergeCell ref="B219:F219"/>
    <mergeCell ref="D220:G220"/>
    <mergeCell ref="H268:H270"/>
    <mergeCell ref="D269:G269"/>
    <mergeCell ref="B251:F251"/>
    <mergeCell ref="D252:G252"/>
    <mergeCell ref="A218:G218"/>
    <mergeCell ref="B227:F227"/>
    <mergeCell ref="D228:G228"/>
    <mergeCell ref="D254:G254"/>
    <mergeCell ref="H244:H246"/>
    <mergeCell ref="H247:H249"/>
    <mergeCell ref="H279:H281"/>
    <mergeCell ref="D246:G246"/>
    <mergeCell ref="D247:G247"/>
    <mergeCell ref="H255:H257"/>
    <mergeCell ref="B267:F267"/>
    <mergeCell ref="H252:H254"/>
    <mergeCell ref="D253:G253"/>
    <mergeCell ref="D263:G263"/>
    <mergeCell ref="D264:G264"/>
    <mergeCell ref="D255:G255"/>
    <mergeCell ref="D256:G256"/>
    <mergeCell ref="D280:G280"/>
    <mergeCell ref="H985:H987"/>
    <mergeCell ref="D986:G986"/>
    <mergeCell ref="D987:G987"/>
    <mergeCell ref="H977:H979"/>
    <mergeCell ref="D978:G978"/>
    <mergeCell ref="A919:B925"/>
    <mergeCell ref="C934:G934"/>
    <mergeCell ref="D996:G996"/>
    <mergeCell ref="D997:G997"/>
    <mergeCell ref="H997:H999"/>
    <mergeCell ref="D998:G998"/>
    <mergeCell ref="D953:G953"/>
    <mergeCell ref="D954:G954"/>
    <mergeCell ref="D955:G955"/>
    <mergeCell ref="D956:G956"/>
    <mergeCell ref="C920:G920"/>
    <mergeCell ref="C921:G921"/>
    <mergeCell ref="C922:G922"/>
    <mergeCell ref="C923:G923"/>
    <mergeCell ref="C924:G924"/>
    <mergeCell ref="D947:G947"/>
    <mergeCell ref="D948:G948"/>
    <mergeCell ref="D949:G949"/>
    <mergeCell ref="A935:G935"/>
    <mergeCell ref="D1002:G1002"/>
    <mergeCell ref="H1002:H1004"/>
    <mergeCell ref="D1003:G1003"/>
    <mergeCell ref="B869:F869"/>
    <mergeCell ref="D870:G870"/>
    <mergeCell ref="H870:H872"/>
    <mergeCell ref="D871:G871"/>
    <mergeCell ref="D872:G872"/>
    <mergeCell ref="D873:G873"/>
    <mergeCell ref="H873:H875"/>
    <mergeCell ref="D874:G874"/>
    <mergeCell ref="D846:G846"/>
    <mergeCell ref="H846:H848"/>
    <mergeCell ref="D847:G847"/>
    <mergeCell ref="D848:G848"/>
    <mergeCell ref="D849:G849"/>
    <mergeCell ref="H849:H851"/>
    <mergeCell ref="D850:G850"/>
    <mergeCell ref="B853:F853"/>
    <mergeCell ref="D854:G854"/>
    <mergeCell ref="H854:H856"/>
    <mergeCell ref="D855:G855"/>
    <mergeCell ref="D856:G856"/>
    <mergeCell ref="D857:G857"/>
    <mergeCell ref="H857:H859"/>
    <mergeCell ref="D858:G858"/>
    <mergeCell ref="B861:F861"/>
    <mergeCell ref="D862:G862"/>
    <mergeCell ref="H862:H864"/>
    <mergeCell ref="D863:G863"/>
    <mergeCell ref="D864:G864"/>
    <mergeCell ref="D988:G988"/>
    <mergeCell ref="B837:F837"/>
    <mergeCell ref="D838:G838"/>
    <mergeCell ref="H838:H840"/>
    <mergeCell ref="D839:G839"/>
    <mergeCell ref="D840:G840"/>
    <mergeCell ref="D841:G841"/>
    <mergeCell ref="H841:H843"/>
    <mergeCell ref="D842:G842"/>
    <mergeCell ref="B845:F845"/>
    <mergeCell ref="D865:G865"/>
    <mergeCell ref="H865:H867"/>
    <mergeCell ref="D866:G866"/>
    <mergeCell ref="B813:F813"/>
    <mergeCell ref="D814:G814"/>
    <mergeCell ref="H814:H816"/>
    <mergeCell ref="D815:G815"/>
    <mergeCell ref="D816:G816"/>
    <mergeCell ref="D817:G817"/>
    <mergeCell ref="H817:H819"/>
    <mergeCell ref="D818:G818"/>
    <mergeCell ref="B821:F821"/>
    <mergeCell ref="D822:G822"/>
    <mergeCell ref="H822:H824"/>
    <mergeCell ref="D823:G823"/>
    <mergeCell ref="D824:G824"/>
    <mergeCell ref="D825:G825"/>
    <mergeCell ref="H825:H827"/>
    <mergeCell ref="D826:G826"/>
    <mergeCell ref="B829:F829"/>
    <mergeCell ref="D793:G793"/>
    <mergeCell ref="H793:H795"/>
    <mergeCell ref="D794:G794"/>
    <mergeCell ref="B797:F797"/>
    <mergeCell ref="D798:G798"/>
    <mergeCell ref="H798:H800"/>
    <mergeCell ref="D799:G799"/>
    <mergeCell ref="D800:G800"/>
    <mergeCell ref="D801:G801"/>
    <mergeCell ref="H801:H803"/>
    <mergeCell ref="D802:G802"/>
    <mergeCell ref="B805:F805"/>
    <mergeCell ref="D806:G806"/>
    <mergeCell ref="H806:H808"/>
    <mergeCell ref="D807:G807"/>
    <mergeCell ref="D808:G808"/>
    <mergeCell ref="D809:G809"/>
    <mergeCell ref="H809:H811"/>
    <mergeCell ref="D810:G810"/>
    <mergeCell ref="D774:G774"/>
    <mergeCell ref="H774:H776"/>
    <mergeCell ref="D775:G775"/>
    <mergeCell ref="D776:G776"/>
    <mergeCell ref="D777:G777"/>
    <mergeCell ref="H777:H779"/>
    <mergeCell ref="D778:G778"/>
    <mergeCell ref="B781:F781"/>
    <mergeCell ref="D782:G782"/>
    <mergeCell ref="H782:H784"/>
    <mergeCell ref="D783:G783"/>
    <mergeCell ref="D784:G784"/>
    <mergeCell ref="D785:G785"/>
    <mergeCell ref="H785:H787"/>
    <mergeCell ref="D786:G786"/>
    <mergeCell ref="B789:F789"/>
    <mergeCell ref="D790:G790"/>
    <mergeCell ref="H790:H792"/>
    <mergeCell ref="D791:G791"/>
    <mergeCell ref="D792:G792"/>
    <mergeCell ref="D759:G759"/>
    <mergeCell ref="D760:G760"/>
    <mergeCell ref="D761:G761"/>
    <mergeCell ref="H761:H763"/>
    <mergeCell ref="D762:G762"/>
    <mergeCell ref="B765:F765"/>
    <mergeCell ref="D766:G766"/>
    <mergeCell ref="H766:H768"/>
    <mergeCell ref="D767:G767"/>
    <mergeCell ref="D768:G768"/>
    <mergeCell ref="D769:G769"/>
    <mergeCell ref="H769:H771"/>
    <mergeCell ref="D770:G770"/>
    <mergeCell ref="B436:F436"/>
    <mergeCell ref="D437:G437"/>
    <mergeCell ref="H437:H439"/>
    <mergeCell ref="D438:G438"/>
    <mergeCell ref="D439:G439"/>
    <mergeCell ref="D440:G440"/>
    <mergeCell ref="H440:H442"/>
    <mergeCell ref="D441:G441"/>
    <mergeCell ref="H718:H720"/>
    <mergeCell ref="D719:G719"/>
    <mergeCell ref="D698:G698"/>
    <mergeCell ref="D647:G647"/>
    <mergeCell ref="H750:H752"/>
    <mergeCell ref="H758:H760"/>
    <mergeCell ref="H593:H595"/>
    <mergeCell ref="D735:G735"/>
    <mergeCell ref="D736:G736"/>
    <mergeCell ref="D737:G737"/>
    <mergeCell ref="H737:H739"/>
    <mergeCell ref="H980:H982"/>
    <mergeCell ref="D738:G738"/>
    <mergeCell ref="B741:F741"/>
    <mergeCell ref="D742:G742"/>
    <mergeCell ref="H742:H744"/>
    <mergeCell ref="D743:G743"/>
    <mergeCell ref="D744:G744"/>
    <mergeCell ref="D745:G745"/>
    <mergeCell ref="H745:H747"/>
    <mergeCell ref="D746:G746"/>
    <mergeCell ref="D559:G559"/>
    <mergeCell ref="D432:G432"/>
    <mergeCell ref="H432:H434"/>
    <mergeCell ref="H721:H723"/>
    <mergeCell ref="D722:G722"/>
    <mergeCell ref="D720:G720"/>
    <mergeCell ref="D513:G513"/>
    <mergeCell ref="D583:G583"/>
    <mergeCell ref="D584:G584"/>
    <mergeCell ref="D590:G590"/>
    <mergeCell ref="H542:H544"/>
    <mergeCell ref="H561:H563"/>
    <mergeCell ref="C450:G450"/>
    <mergeCell ref="D495:G495"/>
    <mergeCell ref="H654:H656"/>
    <mergeCell ref="D655:G655"/>
    <mergeCell ref="D656:G656"/>
    <mergeCell ref="D496:G496"/>
    <mergeCell ref="C447:G447"/>
    <mergeCell ref="D631:G631"/>
    <mergeCell ref="D632:G632"/>
    <mergeCell ref="H494:H496"/>
    <mergeCell ref="D543:G543"/>
    <mergeCell ref="D544:G544"/>
    <mergeCell ref="D408:G408"/>
    <mergeCell ref="H473:H475"/>
    <mergeCell ref="D545:G545"/>
    <mergeCell ref="D578:G578"/>
    <mergeCell ref="H408:H410"/>
    <mergeCell ref="D409:G409"/>
    <mergeCell ref="A388:B394"/>
    <mergeCell ref="B347:F347"/>
    <mergeCell ref="D348:G348"/>
    <mergeCell ref="H348:H350"/>
    <mergeCell ref="D349:G349"/>
    <mergeCell ref="D350:G350"/>
    <mergeCell ref="D351:G351"/>
    <mergeCell ref="H351:H353"/>
    <mergeCell ref="D352:G352"/>
    <mergeCell ref="B355:F355"/>
    <mergeCell ref="D574:G574"/>
    <mergeCell ref="H574:H576"/>
    <mergeCell ref="D575:G575"/>
    <mergeCell ref="D576:G576"/>
    <mergeCell ref="D567:G567"/>
    <mergeCell ref="D568:G568"/>
    <mergeCell ref="B404:F404"/>
    <mergeCell ref="C391:G391"/>
    <mergeCell ref="D405:G405"/>
    <mergeCell ref="H497:H499"/>
    <mergeCell ref="D657:G657"/>
    <mergeCell ref="H657:H659"/>
    <mergeCell ref="D658:G658"/>
    <mergeCell ref="B637:F637"/>
    <mergeCell ref="D638:G638"/>
    <mergeCell ref="H638:H644"/>
    <mergeCell ref="D639:G639"/>
    <mergeCell ref="B677:F677"/>
    <mergeCell ref="D678:G678"/>
    <mergeCell ref="H678:H680"/>
    <mergeCell ref="D679:G679"/>
    <mergeCell ref="D680:G680"/>
    <mergeCell ref="D681:G681"/>
    <mergeCell ref="H681:H683"/>
    <mergeCell ref="D682:G682"/>
    <mergeCell ref="D670:G670"/>
    <mergeCell ref="H670:H672"/>
    <mergeCell ref="H649:H651"/>
    <mergeCell ref="D650:G650"/>
    <mergeCell ref="B653:F653"/>
    <mergeCell ref="D654:G654"/>
    <mergeCell ref="H646:H648"/>
    <mergeCell ref="H689:H691"/>
    <mergeCell ref="D706:G706"/>
    <mergeCell ref="B709:F709"/>
    <mergeCell ref="H1405:H1407"/>
    <mergeCell ref="H1333:H1335"/>
    <mergeCell ref="H1338:H1340"/>
    <mergeCell ref="H1341:H1343"/>
    <mergeCell ref="H1371:H1373"/>
    <mergeCell ref="H1374:H1376"/>
    <mergeCell ref="H1379:H1381"/>
    <mergeCell ref="H1382:H1384"/>
    <mergeCell ref="C1190:G1190"/>
    <mergeCell ref="A1191:G1191"/>
    <mergeCell ref="D1176:G1176"/>
    <mergeCell ref="D1177:G1177"/>
    <mergeCell ref="A1167:B1173"/>
    <mergeCell ref="C1172:G1172"/>
    <mergeCell ref="C1173:G1173"/>
    <mergeCell ref="A1174:G1174"/>
    <mergeCell ref="H1301:H1303"/>
    <mergeCell ref="H1227:H1230"/>
    <mergeCell ref="H1236:H1238"/>
    <mergeCell ref="H1244:H1247"/>
    <mergeCell ref="H1252:H1254"/>
    <mergeCell ref="H1260:H1262"/>
    <mergeCell ref="H1269:H1271"/>
    <mergeCell ref="D1085:G1085"/>
    <mergeCell ref="D1086:G1086"/>
    <mergeCell ref="D1083:G1083"/>
    <mergeCell ref="C932:G932"/>
    <mergeCell ref="B1009:F1009"/>
    <mergeCell ref="A926:G926"/>
    <mergeCell ref="H1408:H1410"/>
    <mergeCell ref="H1413:H1415"/>
    <mergeCell ref="H1416:H1418"/>
    <mergeCell ref="H1421:H1423"/>
    <mergeCell ref="H1424:H1426"/>
    <mergeCell ref="H1429:H1431"/>
    <mergeCell ref="H1432:H1434"/>
    <mergeCell ref="H1437:H1439"/>
    <mergeCell ref="H1354:H1356"/>
    <mergeCell ref="D981:G981"/>
    <mergeCell ref="D398:G398"/>
    <mergeCell ref="D399:G399"/>
    <mergeCell ref="H1440:H1442"/>
    <mergeCell ref="D471:G471"/>
    <mergeCell ref="D248:G248"/>
    <mergeCell ref="B453:F453"/>
    <mergeCell ref="D454:G454"/>
    <mergeCell ref="B469:F469"/>
    <mergeCell ref="D470:G470"/>
    <mergeCell ref="C929:G929"/>
    <mergeCell ref="C930:G930"/>
    <mergeCell ref="C919:G919"/>
    <mergeCell ref="D466:G466"/>
    <mergeCell ref="D457:G457"/>
    <mergeCell ref="D458:G458"/>
    <mergeCell ref="B461:F461"/>
    <mergeCell ref="D462:G462"/>
    <mergeCell ref="D463:G463"/>
    <mergeCell ref="A452:G452"/>
    <mergeCell ref="H1005:H1007"/>
    <mergeCell ref="C389:G389"/>
    <mergeCell ref="H1330:H1332"/>
    <mergeCell ref="H988:H990"/>
    <mergeCell ref="H972:H974"/>
    <mergeCell ref="D973:G973"/>
    <mergeCell ref="C448:G448"/>
    <mergeCell ref="C449:G449"/>
    <mergeCell ref="D648:G648"/>
    <mergeCell ref="D633:G633"/>
    <mergeCell ref="H356:H358"/>
    <mergeCell ref="D1022:G1022"/>
    <mergeCell ref="D1027:G1027"/>
    <mergeCell ref="D406:G406"/>
    <mergeCell ref="D407:G407"/>
    <mergeCell ref="C394:G394"/>
    <mergeCell ref="C444:G444"/>
    <mergeCell ref="D511:G511"/>
    <mergeCell ref="D512:G512"/>
    <mergeCell ref="H545:H547"/>
    <mergeCell ref="B412:F412"/>
    <mergeCell ref="D413:G413"/>
    <mergeCell ref="D423:G423"/>
    <mergeCell ref="D358:G358"/>
    <mergeCell ref="D550:G550"/>
    <mergeCell ref="D542:G542"/>
    <mergeCell ref="B589:F589"/>
    <mergeCell ref="B549:F549"/>
    <mergeCell ref="D946:G946"/>
    <mergeCell ref="B725:F725"/>
    <mergeCell ref="D726:G726"/>
    <mergeCell ref="H726:H728"/>
    <mergeCell ref="D727:G727"/>
    <mergeCell ref="D728:G728"/>
    <mergeCell ref="H662:H664"/>
    <mergeCell ref="H413:H415"/>
    <mergeCell ref="H316:H318"/>
    <mergeCell ref="H327:H329"/>
    <mergeCell ref="D328:G328"/>
    <mergeCell ref="C445:G445"/>
    <mergeCell ref="C446:G446"/>
    <mergeCell ref="H478:H480"/>
    <mergeCell ref="D318:G318"/>
    <mergeCell ref="D424:G424"/>
    <mergeCell ref="D373:G373"/>
    <mergeCell ref="H405:H407"/>
    <mergeCell ref="D374:G374"/>
    <mergeCell ref="D415:G415"/>
    <mergeCell ref="D375:G375"/>
    <mergeCell ref="D376:G376"/>
    <mergeCell ref="H364:H366"/>
    <mergeCell ref="H367:H369"/>
    <mergeCell ref="H372:H374"/>
    <mergeCell ref="H375:H377"/>
    <mergeCell ref="D464:G464"/>
    <mergeCell ref="C392:G392"/>
    <mergeCell ref="A395:G395"/>
    <mergeCell ref="D431:G431"/>
    <mergeCell ref="D417:G417"/>
    <mergeCell ref="B420:F420"/>
    <mergeCell ref="H319:H321"/>
    <mergeCell ref="D319:G319"/>
    <mergeCell ref="D343:G343"/>
    <mergeCell ref="D344:G344"/>
    <mergeCell ref="D400:G400"/>
    <mergeCell ref="D401:G401"/>
    <mergeCell ref="D472:G472"/>
    <mergeCell ref="C17:G17"/>
    <mergeCell ref="C18:G18"/>
    <mergeCell ref="H34:H36"/>
    <mergeCell ref="H513:H515"/>
    <mergeCell ref="H421:H423"/>
    <mergeCell ref="D480:G480"/>
    <mergeCell ref="D569:G569"/>
    <mergeCell ref="H569:H571"/>
    <mergeCell ref="D570:G570"/>
    <mergeCell ref="D497:G497"/>
    <mergeCell ref="D498:G498"/>
    <mergeCell ref="B501:F501"/>
    <mergeCell ref="D502:G502"/>
    <mergeCell ref="D503:G503"/>
    <mergeCell ref="D504:G504"/>
    <mergeCell ref="D505:G505"/>
    <mergeCell ref="D546:G546"/>
    <mergeCell ref="B533:F533"/>
    <mergeCell ref="D534:G534"/>
    <mergeCell ref="H534:H536"/>
    <mergeCell ref="D535:G535"/>
    <mergeCell ref="D536:G536"/>
    <mergeCell ref="D537:G537"/>
    <mergeCell ref="D560:G560"/>
    <mergeCell ref="D561:G561"/>
    <mergeCell ref="D529:G529"/>
    <mergeCell ref="H537:H539"/>
    <mergeCell ref="H505:H507"/>
    <mergeCell ref="H340:H342"/>
    <mergeCell ref="H343:H345"/>
    <mergeCell ref="D421:G421"/>
    <mergeCell ref="D422:G422"/>
    <mergeCell ref="C167:G167"/>
    <mergeCell ref="B113:F113"/>
    <mergeCell ref="D114:G114"/>
    <mergeCell ref="B573:F573"/>
    <mergeCell ref="D433:G433"/>
    <mergeCell ref="A1:K1"/>
    <mergeCell ref="A2:K2"/>
    <mergeCell ref="A3:K3"/>
    <mergeCell ref="A6:G6"/>
    <mergeCell ref="A15:G15"/>
    <mergeCell ref="A24:G24"/>
    <mergeCell ref="C23:G23"/>
    <mergeCell ref="A17:B23"/>
    <mergeCell ref="H66:H68"/>
    <mergeCell ref="H69:H71"/>
    <mergeCell ref="B25:F25"/>
    <mergeCell ref="D26:G26"/>
    <mergeCell ref="C21:G21"/>
    <mergeCell ref="C22:G22"/>
    <mergeCell ref="C8:G8"/>
    <mergeCell ref="C9:G9"/>
    <mergeCell ref="C7:G7"/>
    <mergeCell ref="C14:G14"/>
    <mergeCell ref="C19:G19"/>
    <mergeCell ref="C20:G20"/>
    <mergeCell ref="D34:G34"/>
    <mergeCell ref="D35:G35"/>
    <mergeCell ref="D36:G36"/>
    <mergeCell ref="C11:G11"/>
    <mergeCell ref="B49:F49"/>
    <mergeCell ref="D50:G50"/>
    <mergeCell ref="C12:G12"/>
    <mergeCell ref="C168:G168"/>
    <mergeCell ref="D183:G183"/>
    <mergeCell ref="B186:F186"/>
    <mergeCell ref="H37:H39"/>
    <mergeCell ref="C13:G13"/>
    <mergeCell ref="D27:G27"/>
    <mergeCell ref="B170:F170"/>
    <mergeCell ref="D171:G171"/>
    <mergeCell ref="D46:G46"/>
    <mergeCell ref="C161:G161"/>
    <mergeCell ref="B73:F73"/>
    <mergeCell ref="D74:G74"/>
    <mergeCell ref="C162:G162"/>
    <mergeCell ref="C163:G163"/>
    <mergeCell ref="C164:G164"/>
    <mergeCell ref="D125:G125"/>
    <mergeCell ref="D126:G126"/>
    <mergeCell ref="D69:G69"/>
    <mergeCell ref="D70:G70"/>
    <mergeCell ref="B121:F121"/>
    <mergeCell ref="D122:G122"/>
    <mergeCell ref="D77:G77"/>
    <mergeCell ref="D108:G108"/>
    <mergeCell ref="D149:G149"/>
    <mergeCell ref="B33:F33"/>
    <mergeCell ref="D107:G107"/>
    <mergeCell ref="D51:G51"/>
    <mergeCell ref="D52:G52"/>
    <mergeCell ref="A162:B168"/>
    <mergeCell ref="D123:G123"/>
    <mergeCell ref="D124:G124"/>
    <mergeCell ref="D157:G157"/>
    <mergeCell ref="D37:G37"/>
    <mergeCell ref="D224:G224"/>
    <mergeCell ref="D222:G222"/>
    <mergeCell ref="D223:G223"/>
    <mergeCell ref="C213:G213"/>
    <mergeCell ref="C16:G16"/>
    <mergeCell ref="B65:F65"/>
    <mergeCell ref="D101:G101"/>
    <mergeCell ref="D133:G133"/>
    <mergeCell ref="D134:G134"/>
    <mergeCell ref="C217:G217"/>
    <mergeCell ref="D66:G66"/>
    <mergeCell ref="D115:G115"/>
    <mergeCell ref="D116:G116"/>
    <mergeCell ref="D117:G117"/>
    <mergeCell ref="D118:G118"/>
    <mergeCell ref="C166:G166"/>
    <mergeCell ref="B202:F202"/>
    <mergeCell ref="D203:G203"/>
    <mergeCell ref="A211:B217"/>
    <mergeCell ref="D110:G110"/>
    <mergeCell ref="D28:G28"/>
    <mergeCell ref="D29:G29"/>
    <mergeCell ref="D30:G30"/>
    <mergeCell ref="B129:F129"/>
    <mergeCell ref="D130:G130"/>
    <mergeCell ref="B97:F97"/>
    <mergeCell ref="D98:G98"/>
    <mergeCell ref="B105:F105"/>
    <mergeCell ref="C214:G214"/>
    <mergeCell ref="D86:G86"/>
    <mergeCell ref="D38:G38"/>
    <mergeCell ref="D1070:G1070"/>
    <mergeCell ref="D1116:G1116"/>
    <mergeCell ref="C1166:G1166"/>
    <mergeCell ref="B1073:F1073"/>
    <mergeCell ref="B1097:F1097"/>
    <mergeCell ref="D1098:G1098"/>
    <mergeCell ref="C10:G10"/>
    <mergeCell ref="D957:G957"/>
    <mergeCell ref="B960:F960"/>
    <mergeCell ref="D961:G961"/>
    <mergeCell ref="D962:G962"/>
    <mergeCell ref="D963:G963"/>
    <mergeCell ref="D964:G964"/>
    <mergeCell ref="D965:G965"/>
    <mergeCell ref="B968:F968"/>
    <mergeCell ref="D969:G969"/>
    <mergeCell ref="D970:G970"/>
    <mergeCell ref="D971:G971"/>
    <mergeCell ref="D994:G994"/>
    <mergeCell ref="D972:G972"/>
    <mergeCell ref="D989:G989"/>
    <mergeCell ref="B993:F993"/>
    <mergeCell ref="D1005:G1005"/>
    <mergeCell ref="B976:F976"/>
    <mergeCell ref="D977:G977"/>
    <mergeCell ref="C931:G931"/>
    <mergeCell ref="C925:G925"/>
    <mergeCell ref="D158:G158"/>
    <mergeCell ref="D99:G99"/>
    <mergeCell ref="D100:G100"/>
    <mergeCell ref="B41:F41"/>
    <mergeCell ref="D42:G42"/>
    <mergeCell ref="B1201:F1201"/>
    <mergeCell ref="D1203:G1203"/>
    <mergeCell ref="D1204:G1204"/>
    <mergeCell ref="D1205:G1205"/>
    <mergeCell ref="D1246:G1246"/>
    <mergeCell ref="B1243:F1243"/>
    <mergeCell ref="D1238:G1238"/>
    <mergeCell ref="D1239:G1239"/>
    <mergeCell ref="A1227:B1233"/>
    <mergeCell ref="B1175:F1175"/>
    <mergeCell ref="C1168:G1168"/>
    <mergeCell ref="C1169:G1169"/>
    <mergeCell ref="C1170:G1170"/>
    <mergeCell ref="D1179:G1179"/>
    <mergeCell ref="D1180:G1180"/>
    <mergeCell ref="C1183:G1183"/>
    <mergeCell ref="D1046:G1046"/>
    <mergeCell ref="B1049:F1049"/>
    <mergeCell ref="D1050:G1050"/>
    <mergeCell ref="C1138:G1138"/>
    <mergeCell ref="C1139:G1139"/>
    <mergeCell ref="C1140:G1140"/>
    <mergeCell ref="C1141:G1141"/>
    <mergeCell ref="C1144:G1144"/>
    <mergeCell ref="A1153:G1153"/>
    <mergeCell ref="A1139:B1145"/>
    <mergeCell ref="C1151:G1151"/>
    <mergeCell ref="B1081:F1081"/>
    <mergeCell ref="D1082:G1082"/>
    <mergeCell ref="D1099:G1099"/>
    <mergeCell ref="B1113:F1113"/>
    <mergeCell ref="D1114:G1114"/>
    <mergeCell ref="B1436:F1436"/>
    <mergeCell ref="C1307:G1307"/>
    <mergeCell ref="C1228:G1228"/>
    <mergeCell ref="B1209:F1209"/>
    <mergeCell ref="D1210:G1210"/>
    <mergeCell ref="C1229:G1229"/>
    <mergeCell ref="B1235:F1235"/>
    <mergeCell ref="D1236:G1236"/>
    <mergeCell ref="D1240:G1240"/>
    <mergeCell ref="A1225:G1225"/>
    <mergeCell ref="A1218:B1224"/>
    <mergeCell ref="C1220:G1220"/>
    <mergeCell ref="C1221:G1221"/>
    <mergeCell ref="C1222:G1222"/>
    <mergeCell ref="C1223:G1223"/>
    <mergeCell ref="C1231:G1231"/>
    <mergeCell ref="C1232:G1232"/>
    <mergeCell ref="C1233:G1233"/>
    <mergeCell ref="D1252:G1252"/>
    <mergeCell ref="C1263:G1263"/>
    <mergeCell ref="C1230:G1230"/>
    <mergeCell ref="A1234:G1234"/>
    <mergeCell ref="C1227:G1227"/>
    <mergeCell ref="C1224:G1224"/>
    <mergeCell ref="D1237:G1237"/>
    <mergeCell ref="C1217:G1217"/>
    <mergeCell ref="C1218:G1218"/>
    <mergeCell ref="C1219:G1219"/>
    <mergeCell ref="C1226:G1226"/>
    <mergeCell ref="B1412:F1412"/>
    <mergeCell ref="A1387:B1393"/>
    <mergeCell ref="C1389:G1389"/>
    <mergeCell ref="C1390:G1390"/>
    <mergeCell ref="C1391:G1391"/>
    <mergeCell ref="C1392:G1392"/>
    <mergeCell ref="C1393:G1393"/>
    <mergeCell ref="A1394:G1394"/>
    <mergeCell ref="D1371:G1371"/>
    <mergeCell ref="D1375:G1375"/>
    <mergeCell ref="D1372:G1372"/>
    <mergeCell ref="C1264:G1264"/>
    <mergeCell ref="D1254:G1254"/>
    <mergeCell ref="D1255:G1255"/>
    <mergeCell ref="A1362:B1368"/>
    <mergeCell ref="C1366:G1366"/>
    <mergeCell ref="D1430:G1430"/>
    <mergeCell ref="C1367:G1367"/>
    <mergeCell ref="C1368:G1368"/>
    <mergeCell ref="D1347:G1347"/>
    <mergeCell ref="D1348:G1348"/>
    <mergeCell ref="C1361:G1361"/>
    <mergeCell ref="D1349:G1349"/>
    <mergeCell ref="D1350:G1350"/>
    <mergeCell ref="D1346:G1346"/>
    <mergeCell ref="B1345:F1345"/>
    <mergeCell ref="D1408:G1408"/>
    <mergeCell ref="D1409:G1409"/>
    <mergeCell ref="D1406:G1406"/>
    <mergeCell ref="A1396:B1402"/>
    <mergeCell ref="A1319:G1319"/>
    <mergeCell ref="D1330:G1330"/>
    <mergeCell ref="D1407:G1407"/>
    <mergeCell ref="D1373:G1373"/>
    <mergeCell ref="D1374:G1374"/>
    <mergeCell ref="A1369:G1369"/>
    <mergeCell ref="C1397:G1397"/>
    <mergeCell ref="C1401:G1401"/>
    <mergeCell ref="C1402:G1402"/>
    <mergeCell ref="C1398:G1398"/>
    <mergeCell ref="D1536:G1536"/>
    <mergeCell ref="A1526:B1532"/>
    <mergeCell ref="C1526:G1526"/>
    <mergeCell ref="C1527:G1527"/>
    <mergeCell ref="C1528:G1528"/>
    <mergeCell ref="C1529:G1529"/>
    <mergeCell ref="C1530:G1530"/>
    <mergeCell ref="C1531:G1531"/>
    <mergeCell ref="C1532:G1532"/>
    <mergeCell ref="A1533:G1533"/>
    <mergeCell ref="C1525:G1525"/>
    <mergeCell ref="C1516:G1516"/>
    <mergeCell ref="D1423:G1423"/>
    <mergeCell ref="D1445:G1445"/>
    <mergeCell ref="D1513:G1513"/>
    <mergeCell ref="D1511:G1511"/>
    <mergeCell ref="B1508:F1508"/>
    <mergeCell ref="D1509:G1509"/>
    <mergeCell ref="D1510:G1510"/>
    <mergeCell ref="D1446:G1446"/>
    <mergeCell ref="D1456:G1456"/>
    <mergeCell ref="D1448:G1448"/>
    <mergeCell ref="D1505:G1505"/>
    <mergeCell ref="B1534:F1534"/>
    <mergeCell ref="D1478:G1478"/>
    <mergeCell ref="D1479:G1479"/>
    <mergeCell ref="D1480:G1480"/>
    <mergeCell ref="D1449:G1449"/>
    <mergeCell ref="D1438:G1438"/>
    <mergeCell ref="C1520:G1520"/>
    <mergeCell ref="D1535:G1535"/>
    <mergeCell ref="C1523:G1523"/>
    <mergeCell ref="H964:H966"/>
    <mergeCell ref="H521:H523"/>
    <mergeCell ref="H606:H608"/>
    <mergeCell ref="H609:H611"/>
    <mergeCell ref="C1162:G1162"/>
    <mergeCell ref="C1163:G1163"/>
    <mergeCell ref="C1157:G1157"/>
    <mergeCell ref="C1158:G1158"/>
    <mergeCell ref="C1142:G1142"/>
    <mergeCell ref="C1143:G1143"/>
    <mergeCell ref="H1085:H1087"/>
    <mergeCell ref="A1154:K1154"/>
    <mergeCell ref="A1155:K1155"/>
    <mergeCell ref="A1156:G1156"/>
    <mergeCell ref="C1146:G1146"/>
    <mergeCell ref="C1147:G1147"/>
    <mergeCell ref="C1148:G1148"/>
    <mergeCell ref="H953:H955"/>
    <mergeCell ref="H956:H958"/>
    <mergeCell ref="H961:H963"/>
    <mergeCell ref="A1146:B1152"/>
    <mergeCell ref="D1117:G1117"/>
    <mergeCell ref="B1089:F1089"/>
    <mergeCell ref="D1090:G1090"/>
    <mergeCell ref="D1058:G1058"/>
    <mergeCell ref="D1054:G1054"/>
    <mergeCell ref="D1084:G1084"/>
    <mergeCell ref="D1028:G1028"/>
    <mergeCell ref="D1077:G1077"/>
    <mergeCell ref="D1078:G1078"/>
    <mergeCell ref="H1114:H1116"/>
    <mergeCell ref="D1115:G1115"/>
    <mergeCell ref="A1557:G1557"/>
    <mergeCell ref="H17:H23"/>
    <mergeCell ref="H162:H168"/>
    <mergeCell ref="H211:H217"/>
    <mergeCell ref="H388:H394"/>
    <mergeCell ref="H445:H451"/>
    <mergeCell ref="H919:H925"/>
    <mergeCell ref="H928:H934"/>
    <mergeCell ref="H1139:H1145"/>
    <mergeCell ref="A1550:B1556"/>
    <mergeCell ref="C1550:G1550"/>
    <mergeCell ref="C1551:G1551"/>
    <mergeCell ref="C1552:G1552"/>
    <mergeCell ref="H1146:H1152"/>
    <mergeCell ref="H454:H460"/>
    <mergeCell ref="H462:H464"/>
    <mergeCell ref="H465:H467"/>
    <mergeCell ref="C1387:G1387"/>
    <mergeCell ref="C1388:G1388"/>
    <mergeCell ref="H969:H971"/>
    <mergeCell ref="H1184:H1190"/>
    <mergeCell ref="C1149:G1149"/>
    <mergeCell ref="C1150:G1150"/>
    <mergeCell ref="C1152:G1152"/>
    <mergeCell ref="C1145:G1145"/>
    <mergeCell ref="C1171:G1171"/>
    <mergeCell ref="D1178:G1178"/>
    <mergeCell ref="H1167:H1173"/>
    <mergeCell ref="H1176:H1182"/>
    <mergeCell ref="C1159:G1159"/>
    <mergeCell ref="C1160:G1160"/>
    <mergeCell ref="C1161:G1161"/>
    <mergeCell ref="C1362:G1362"/>
    <mergeCell ref="C1363:G1363"/>
    <mergeCell ref="C1295:G1295"/>
    <mergeCell ref="C1296:G1296"/>
    <mergeCell ref="D1357:G1357"/>
    <mergeCell ref="D1358:G1358"/>
    <mergeCell ref="C1521:G1521"/>
    <mergeCell ref="C1522:G1522"/>
    <mergeCell ref="D1355:G1355"/>
    <mergeCell ref="D1356:G1356"/>
    <mergeCell ref="C1311:G1311"/>
    <mergeCell ref="C1312:G1312"/>
    <mergeCell ref="C1313:G1313"/>
    <mergeCell ref="C1322:G1322"/>
    <mergeCell ref="D1338:G1338"/>
    <mergeCell ref="C1320:G1320"/>
    <mergeCell ref="C1321:G1321"/>
    <mergeCell ref="D1339:G1339"/>
    <mergeCell ref="B1468:F1468"/>
    <mergeCell ref="B1452:F1452"/>
    <mergeCell ref="D1453:G1453"/>
    <mergeCell ref="B1484:F1484"/>
    <mergeCell ref="D1485:G1485"/>
    <mergeCell ref="B1500:F1500"/>
    <mergeCell ref="D1501:G1501"/>
    <mergeCell ref="D1497:G1497"/>
    <mergeCell ref="D1417:G1417"/>
    <mergeCell ref="B1420:F1420"/>
    <mergeCell ref="D1421:G1421"/>
    <mergeCell ref="D1422:G1422"/>
    <mergeCell ref="C1314:G1314"/>
    <mergeCell ref="C1315:G1315"/>
    <mergeCell ref="A1328:G1328"/>
    <mergeCell ref="C1262:G1262"/>
    <mergeCell ref="B1277:F1277"/>
    <mergeCell ref="H1294:H1296"/>
    <mergeCell ref="C1187:G1187"/>
    <mergeCell ref="C1293:G1293"/>
    <mergeCell ref="C1167:G1167"/>
    <mergeCell ref="C1268:G1268"/>
    <mergeCell ref="C1273:G1273"/>
    <mergeCell ref="C1274:G1274"/>
    <mergeCell ref="C1275:G1275"/>
    <mergeCell ref="A1308:G1308"/>
    <mergeCell ref="B1329:F1329"/>
    <mergeCell ref="C1323:G1323"/>
    <mergeCell ref="C1325:G1325"/>
    <mergeCell ref="C1326:G1326"/>
    <mergeCell ref="C1327:G1327"/>
    <mergeCell ref="A1301:B1307"/>
    <mergeCell ref="A1310:G1310"/>
    <mergeCell ref="C1316:G1316"/>
    <mergeCell ref="C1317:G1317"/>
    <mergeCell ref="C1318:G1318"/>
    <mergeCell ref="C1269:G1269"/>
    <mergeCell ref="C1270:G1270"/>
    <mergeCell ref="C1271:G1271"/>
    <mergeCell ref="C1272:G1272"/>
    <mergeCell ref="D1253:G1253"/>
    <mergeCell ref="D1256:G1256"/>
    <mergeCell ref="A1269:B1275"/>
    <mergeCell ref="A1193:B1199"/>
    <mergeCell ref="C1196:G1196"/>
    <mergeCell ref="C1197:G1197"/>
    <mergeCell ref="B1378:F1378"/>
    <mergeCell ref="C1364:G1364"/>
    <mergeCell ref="C1365:G1365"/>
    <mergeCell ref="D1425:G1425"/>
    <mergeCell ref="B1428:F1428"/>
    <mergeCell ref="D1429:G1429"/>
    <mergeCell ref="B1370:F1370"/>
    <mergeCell ref="H1456:H1458"/>
    <mergeCell ref="D1457:G1457"/>
    <mergeCell ref="B1460:F1460"/>
    <mergeCell ref="D1461:G1461"/>
    <mergeCell ref="H1461:H1463"/>
    <mergeCell ref="D1462:G1462"/>
    <mergeCell ref="C1399:G1399"/>
    <mergeCell ref="C1400:G1400"/>
    <mergeCell ref="H1158:H1164"/>
    <mergeCell ref="C1164:G1164"/>
    <mergeCell ref="A1165:G1165"/>
    <mergeCell ref="A1276:G1276"/>
    <mergeCell ref="D1247:G1247"/>
    <mergeCell ref="D1248:G1248"/>
    <mergeCell ref="B1251:F1251"/>
    <mergeCell ref="D1244:G1244"/>
    <mergeCell ref="D1245:G1245"/>
    <mergeCell ref="C1297:G1297"/>
    <mergeCell ref="C1298:G1298"/>
    <mergeCell ref="B1337:F1337"/>
    <mergeCell ref="D1341:G1341"/>
    <mergeCell ref="D1342:G1342"/>
    <mergeCell ref="C1299:G1299"/>
    <mergeCell ref="C1300:G1300"/>
    <mergeCell ref="D1340:G1340"/>
    <mergeCell ref="D1512:G1512"/>
    <mergeCell ref="H1488:H1490"/>
    <mergeCell ref="D1489:G1489"/>
    <mergeCell ref="B1492:F1492"/>
    <mergeCell ref="D1504:G1504"/>
    <mergeCell ref="H1504:H1506"/>
    <mergeCell ref="D1496:G1496"/>
    <mergeCell ref="D1439:G1439"/>
    <mergeCell ref="D1440:G1440"/>
    <mergeCell ref="D1441:G1441"/>
    <mergeCell ref="B1444:F1444"/>
    <mergeCell ref="D1414:G1414"/>
    <mergeCell ref="D1415:G1415"/>
    <mergeCell ref="D1416:G1416"/>
    <mergeCell ref="H1517:H1520"/>
    <mergeCell ref="H1480:H1482"/>
    <mergeCell ref="D1481:G1481"/>
    <mergeCell ref="H1496:H1498"/>
    <mergeCell ref="H1509:H1511"/>
    <mergeCell ref="D1493:G1493"/>
    <mergeCell ref="H1501:H1503"/>
    <mergeCell ref="D1502:G1502"/>
    <mergeCell ref="D1503:G1503"/>
    <mergeCell ref="H1512:H1514"/>
    <mergeCell ref="H1485:H1487"/>
    <mergeCell ref="D1486:G1486"/>
    <mergeCell ref="D1447:G1447"/>
    <mergeCell ref="D1437:G1437"/>
    <mergeCell ref="D1424:G1424"/>
    <mergeCell ref="D1431:G1431"/>
    <mergeCell ref="D1432:G1432"/>
    <mergeCell ref="D1433:G1433"/>
    <mergeCell ref="B1033:F1033"/>
    <mergeCell ref="I1563:J1563"/>
    <mergeCell ref="I1561:J1562"/>
    <mergeCell ref="C1561:E1561"/>
    <mergeCell ref="C1553:G1553"/>
    <mergeCell ref="C1554:G1554"/>
    <mergeCell ref="C1555:G1555"/>
    <mergeCell ref="C1556:G1556"/>
    <mergeCell ref="D1537:G1537"/>
    <mergeCell ref="D1538:G1538"/>
    <mergeCell ref="D1539:G1539"/>
    <mergeCell ref="H1543:H1546"/>
    <mergeCell ref="H1547:H1549"/>
    <mergeCell ref="H1550:H1553"/>
    <mergeCell ref="H1554:H1556"/>
    <mergeCell ref="C1562:G1562"/>
    <mergeCell ref="C1545:G1545"/>
    <mergeCell ref="C1546:G1546"/>
    <mergeCell ref="H1526:H1529"/>
    <mergeCell ref="H1530:H1532"/>
    <mergeCell ref="F1563:G1563"/>
    <mergeCell ref="C1563:D1563"/>
    <mergeCell ref="A1524:G1524"/>
    <mergeCell ref="H1472:H1474"/>
    <mergeCell ref="D1473:G1473"/>
    <mergeCell ref="B1476:F1476"/>
    <mergeCell ref="D1477:G1477"/>
    <mergeCell ref="H1477:H1479"/>
    <mergeCell ref="C1324:G1324"/>
    <mergeCell ref="D1333:G1333"/>
    <mergeCell ref="D1334:G1334"/>
    <mergeCell ref="D1380:G1380"/>
    <mergeCell ref="D1045:G1045"/>
    <mergeCell ref="H1045:H1047"/>
    <mergeCell ref="C1305:G1305"/>
    <mergeCell ref="H1312:H1318"/>
    <mergeCell ref="H1321:H1327"/>
    <mergeCell ref="A1309:K1309"/>
    <mergeCell ref="D1286:G1286"/>
    <mergeCell ref="D1287:G1287"/>
    <mergeCell ref="D1288:G1288"/>
    <mergeCell ref="C1265:G1265"/>
    <mergeCell ref="C1266:G1266"/>
    <mergeCell ref="A1267:G1267"/>
    <mergeCell ref="C1259:G1259"/>
    <mergeCell ref="A1260:B1266"/>
    <mergeCell ref="C1301:G1301"/>
    <mergeCell ref="C1302:G1302"/>
    <mergeCell ref="H1082:H1084"/>
    <mergeCell ref="H1281:H1283"/>
    <mergeCell ref="H1278:H1280"/>
    <mergeCell ref="C1306:G1306"/>
    <mergeCell ref="H1239:H1241"/>
    <mergeCell ref="H1202:H1204"/>
    <mergeCell ref="C1198:G1198"/>
    <mergeCell ref="C1199:G1199"/>
    <mergeCell ref="A1200:G1200"/>
    <mergeCell ref="C1194:G1194"/>
    <mergeCell ref="C1195:G1195"/>
    <mergeCell ref="A1184:B1190"/>
    <mergeCell ref="C1188:G1188"/>
    <mergeCell ref="C1189:G1189"/>
    <mergeCell ref="D1202:G1202"/>
    <mergeCell ref="D1206:G1206"/>
    <mergeCell ref="D1106:G1106"/>
    <mergeCell ref="H1106:H1108"/>
    <mergeCell ref="C1260:G1260"/>
    <mergeCell ref="C1261:G1261"/>
    <mergeCell ref="C1184:G1184"/>
    <mergeCell ref="C1185:G1185"/>
    <mergeCell ref="C1186:G1186"/>
    <mergeCell ref="H1218:H1224"/>
    <mergeCell ref="C1548:G1548"/>
    <mergeCell ref="C1549:G1549"/>
    <mergeCell ref="H1535:H1538"/>
    <mergeCell ref="C1547:G1547"/>
    <mergeCell ref="C1542:G1542"/>
    <mergeCell ref="C1543:G1543"/>
    <mergeCell ref="C1544:G1544"/>
    <mergeCell ref="H1539:H1541"/>
    <mergeCell ref="A1543:B1549"/>
    <mergeCell ref="H1387:H1393"/>
    <mergeCell ref="H1445:H1447"/>
    <mergeCell ref="H1448:H1450"/>
    <mergeCell ref="H1255:H1257"/>
    <mergeCell ref="H1469:H1471"/>
    <mergeCell ref="D1470:G1470"/>
    <mergeCell ref="D1471:G1471"/>
    <mergeCell ref="D1472:G1472"/>
    <mergeCell ref="A1517:B1523"/>
    <mergeCell ref="C1517:G1517"/>
    <mergeCell ref="C1518:G1518"/>
    <mergeCell ref="C1519:G1519"/>
    <mergeCell ref="D1488:G1488"/>
    <mergeCell ref="D1487:G1487"/>
    <mergeCell ref="D1381:G1381"/>
    <mergeCell ref="H1464:H1466"/>
    <mergeCell ref="D1465:G1465"/>
    <mergeCell ref="D1107:G1107"/>
    <mergeCell ref="D1108:G1108"/>
    <mergeCell ref="D1109:G1109"/>
    <mergeCell ref="H1109:H1111"/>
    <mergeCell ref="D1110:G1110"/>
    <mergeCell ref="D1133:G1133"/>
    <mergeCell ref="H1133:H1135"/>
    <mergeCell ref="D1134:G1134"/>
    <mergeCell ref="H1117:H1119"/>
    <mergeCell ref="D1118:G1118"/>
    <mergeCell ref="B1121:F1121"/>
    <mergeCell ref="D1122:G1122"/>
    <mergeCell ref="H1122:H1124"/>
    <mergeCell ref="D1123:G1123"/>
    <mergeCell ref="D1124:G1124"/>
    <mergeCell ref="D1463:G1463"/>
    <mergeCell ref="D1464:G1464"/>
    <mergeCell ref="A1321:B1327"/>
    <mergeCell ref="D1382:G1382"/>
    <mergeCell ref="D1383:G1383"/>
    <mergeCell ref="D1354:G1354"/>
    <mergeCell ref="D1331:G1331"/>
    <mergeCell ref="D1332:G1332"/>
    <mergeCell ref="A1403:G1403"/>
    <mergeCell ref="B1404:F1404"/>
    <mergeCell ref="D1405:G1405"/>
    <mergeCell ref="C1395:G1395"/>
    <mergeCell ref="C1396:G1396"/>
    <mergeCell ref="C1386:G1386"/>
    <mergeCell ref="D1379:G1379"/>
    <mergeCell ref="D1469:G1469"/>
    <mergeCell ref="D940:G940"/>
    <mergeCell ref="D941:G941"/>
    <mergeCell ref="H1453:H1455"/>
    <mergeCell ref="D1454:G1454"/>
    <mergeCell ref="D1455:G1455"/>
    <mergeCell ref="D1413:G1413"/>
    <mergeCell ref="H1362:H1368"/>
    <mergeCell ref="D1289:G1289"/>
    <mergeCell ref="D1290:G1290"/>
    <mergeCell ref="D1279:G1279"/>
    <mergeCell ref="D1280:G1280"/>
    <mergeCell ref="D1281:G1281"/>
    <mergeCell ref="D1282:G1282"/>
    <mergeCell ref="B1285:F1285"/>
    <mergeCell ref="B1353:F1353"/>
    <mergeCell ref="D945:G945"/>
    <mergeCell ref="H1289:H1291"/>
    <mergeCell ref="A1294:B1300"/>
    <mergeCell ref="C1294:G1294"/>
    <mergeCell ref="H1396:H1402"/>
    <mergeCell ref="H1346:H1348"/>
    <mergeCell ref="H1349:H1351"/>
    <mergeCell ref="C1303:G1303"/>
    <mergeCell ref="C1304:G1304"/>
    <mergeCell ref="H1286:H1288"/>
    <mergeCell ref="B984:F984"/>
    <mergeCell ref="H1248:H1250"/>
    <mergeCell ref="D1074:G1074"/>
    <mergeCell ref="H1098:H1100"/>
    <mergeCell ref="C1193:G1193"/>
    <mergeCell ref="H1077:H1079"/>
    <mergeCell ref="H359:H361"/>
    <mergeCell ref="D360:G360"/>
    <mergeCell ref="H284:H286"/>
    <mergeCell ref="D285:G285"/>
    <mergeCell ref="D286:G286"/>
    <mergeCell ref="H287:H289"/>
    <mergeCell ref="D288:G288"/>
    <mergeCell ref="H686:H688"/>
    <mergeCell ref="D189:G189"/>
    <mergeCell ref="C1192:G1192"/>
    <mergeCell ref="D195:G195"/>
    <mergeCell ref="H1205:H1207"/>
    <mergeCell ref="H1193:H1199"/>
    <mergeCell ref="D985:G985"/>
    <mergeCell ref="D1019:G1019"/>
    <mergeCell ref="H550:H552"/>
    <mergeCell ref="D368:G368"/>
    <mergeCell ref="C393:G393"/>
    <mergeCell ref="C387:G387"/>
    <mergeCell ref="C388:G388"/>
    <mergeCell ref="C390:G390"/>
    <mergeCell ref="H332:H334"/>
    <mergeCell ref="D333:G333"/>
    <mergeCell ref="B944:F944"/>
    <mergeCell ref="D979:G979"/>
    <mergeCell ref="D980:G980"/>
    <mergeCell ref="D277:G277"/>
    <mergeCell ref="H271:H273"/>
    <mergeCell ref="H1074:H1076"/>
    <mergeCell ref="D1075:G1075"/>
    <mergeCell ref="D1076:G1076"/>
    <mergeCell ref="B1105:F1105"/>
    <mergeCell ref="H26:H28"/>
    <mergeCell ref="H29:H31"/>
    <mergeCell ref="H53:H55"/>
    <mergeCell ref="D54:G54"/>
    <mergeCell ref="B57:F57"/>
    <mergeCell ref="D58:G58"/>
    <mergeCell ref="H58:H60"/>
    <mergeCell ref="D59:G59"/>
    <mergeCell ref="D60:G60"/>
    <mergeCell ref="D61:G61"/>
    <mergeCell ref="H61:H63"/>
    <mergeCell ref="D62:G62"/>
    <mergeCell ref="D43:G43"/>
    <mergeCell ref="D44:G44"/>
    <mergeCell ref="D45:G45"/>
    <mergeCell ref="A169:G169"/>
    <mergeCell ref="H50:H52"/>
    <mergeCell ref="D83:G83"/>
    <mergeCell ref="H85:H87"/>
    <mergeCell ref="H101:H103"/>
    <mergeCell ref="D102:G102"/>
    <mergeCell ref="D84:G84"/>
    <mergeCell ref="D67:G67"/>
    <mergeCell ref="D68:G68"/>
    <mergeCell ref="H157:H159"/>
    <mergeCell ref="D109:G109"/>
    <mergeCell ref="H114:H116"/>
    <mergeCell ref="B89:F89"/>
    <mergeCell ref="D90:G90"/>
    <mergeCell ref="H130:H132"/>
    <mergeCell ref="H133:H135"/>
    <mergeCell ref="D154:G154"/>
    <mergeCell ref="H42:H44"/>
    <mergeCell ref="H45:H47"/>
    <mergeCell ref="H1521:H1523"/>
    <mergeCell ref="D526:G526"/>
    <mergeCell ref="D530:G530"/>
    <mergeCell ref="D538:G538"/>
    <mergeCell ref="B541:F541"/>
    <mergeCell ref="A928:B934"/>
    <mergeCell ref="D614:G614"/>
    <mergeCell ref="B661:F661"/>
    <mergeCell ref="D662:G662"/>
    <mergeCell ref="D690:G690"/>
    <mergeCell ref="D710:G710"/>
    <mergeCell ref="D711:G711"/>
    <mergeCell ref="H1493:H1495"/>
    <mergeCell ref="D1494:G1494"/>
    <mergeCell ref="D1495:G1495"/>
    <mergeCell ref="D1278:G1278"/>
    <mergeCell ref="D85:G85"/>
    <mergeCell ref="D131:G131"/>
    <mergeCell ref="D132:G132"/>
    <mergeCell ref="B137:F137"/>
    <mergeCell ref="D1036:G1036"/>
    <mergeCell ref="D1037:G1037"/>
    <mergeCell ref="D1051:G1051"/>
    <mergeCell ref="D1052:G1052"/>
    <mergeCell ref="B952:F952"/>
    <mergeCell ref="B1025:F1025"/>
    <mergeCell ref="D1026:G1026"/>
    <mergeCell ref="D712:G712"/>
    <mergeCell ref="D713:G713"/>
    <mergeCell ref="D714:G714"/>
    <mergeCell ref="H98:H100"/>
    <mergeCell ref="B339:F339"/>
    <mergeCell ref="D340:G340"/>
    <mergeCell ref="D341:G341"/>
    <mergeCell ref="D342:G342"/>
    <mergeCell ref="D311:G311"/>
    <mergeCell ref="D320:G320"/>
    <mergeCell ref="D312:G312"/>
    <mergeCell ref="B315:F315"/>
    <mergeCell ref="D316:G316"/>
    <mergeCell ref="D146:G146"/>
    <mergeCell ref="D245:G245"/>
    <mergeCell ref="B145:F145"/>
    <mergeCell ref="H117:H119"/>
    <mergeCell ref="H122:H124"/>
    <mergeCell ref="H125:H127"/>
    <mergeCell ref="H106:H108"/>
    <mergeCell ref="H109:H111"/>
    <mergeCell ref="D106:G106"/>
    <mergeCell ref="D334:G334"/>
    <mergeCell ref="D335:G335"/>
    <mergeCell ref="D317:G317"/>
    <mergeCell ref="D308:G308"/>
    <mergeCell ref="H303:H305"/>
    <mergeCell ref="D304:G304"/>
    <mergeCell ref="B307:F307"/>
    <mergeCell ref="H311:H313"/>
    <mergeCell ref="B331:F331"/>
    <mergeCell ref="D332:G332"/>
    <mergeCell ref="C211:G211"/>
    <mergeCell ref="C212:G212"/>
    <mergeCell ref="D138:G138"/>
    <mergeCell ref="D187:G187"/>
    <mergeCell ref="H154:H156"/>
    <mergeCell ref="D155:G155"/>
    <mergeCell ref="D156:G156"/>
    <mergeCell ref="D53:G53"/>
    <mergeCell ref="H74:H76"/>
    <mergeCell ref="D75:G75"/>
    <mergeCell ref="D76:G76"/>
    <mergeCell ref="H77:H79"/>
    <mergeCell ref="D78:G78"/>
    <mergeCell ref="B81:F81"/>
    <mergeCell ref="D82:G82"/>
    <mergeCell ref="H82:H84"/>
    <mergeCell ref="H138:H140"/>
    <mergeCell ref="D139:G139"/>
    <mergeCell ref="D140:G140"/>
    <mergeCell ref="D141:G141"/>
    <mergeCell ref="H141:H143"/>
    <mergeCell ref="H146:H148"/>
    <mergeCell ref="D147:G147"/>
    <mergeCell ref="D148:G148"/>
    <mergeCell ref="H149:H151"/>
    <mergeCell ref="D150:G150"/>
    <mergeCell ref="B153:F153"/>
    <mergeCell ref="D142:G142"/>
    <mergeCell ref="C165:G165"/>
    <mergeCell ref="H90:H92"/>
    <mergeCell ref="D91:G91"/>
    <mergeCell ref="D92:G92"/>
    <mergeCell ref="D93:G93"/>
    <mergeCell ref="H93:H95"/>
    <mergeCell ref="D94:G94"/>
    <mergeCell ref="H424:H426"/>
    <mergeCell ref="D482:G482"/>
    <mergeCell ref="H489:H491"/>
    <mergeCell ref="D268:G268"/>
    <mergeCell ref="B323:F323"/>
    <mergeCell ref="D324:G324"/>
    <mergeCell ref="H324:H326"/>
    <mergeCell ref="D325:G325"/>
    <mergeCell ref="D326:G326"/>
    <mergeCell ref="C451:G451"/>
    <mergeCell ref="D327:G327"/>
    <mergeCell ref="B363:F363"/>
    <mergeCell ref="D364:G364"/>
    <mergeCell ref="D365:G365"/>
    <mergeCell ref="D366:G366"/>
    <mergeCell ref="D367:G367"/>
    <mergeCell ref="H335:H337"/>
    <mergeCell ref="H416:H418"/>
    <mergeCell ref="H397:H399"/>
    <mergeCell ref="H400:H402"/>
    <mergeCell ref="D397:G397"/>
    <mergeCell ref="H486:H488"/>
    <mergeCell ref="B379:F379"/>
    <mergeCell ref="D380:G380"/>
    <mergeCell ref="H380:H382"/>
    <mergeCell ref="D381:G381"/>
    <mergeCell ref="D382:G382"/>
    <mergeCell ref="D383:G383"/>
    <mergeCell ref="H383:H385"/>
    <mergeCell ref="D384:G384"/>
    <mergeCell ref="A445:B451"/>
    <mergeCell ref="D359:G359"/>
    <mergeCell ref="C210:G210"/>
    <mergeCell ref="C927:G927"/>
    <mergeCell ref="D190:G190"/>
    <mergeCell ref="D191:G191"/>
    <mergeCell ref="B194:F194"/>
    <mergeCell ref="C928:G928"/>
    <mergeCell ref="D634:G634"/>
    <mergeCell ref="D729:G729"/>
    <mergeCell ref="D730:G730"/>
    <mergeCell ref="B733:F733"/>
    <mergeCell ref="B717:F717"/>
    <mergeCell ref="D718:G718"/>
    <mergeCell ref="D721:G721"/>
    <mergeCell ref="D754:G754"/>
    <mergeCell ref="B757:F757"/>
    <mergeCell ref="D758:G758"/>
    <mergeCell ref="D694:G694"/>
    <mergeCell ref="B894:F894"/>
    <mergeCell ref="D414:G414"/>
    <mergeCell ref="D336:G336"/>
    <mergeCell ref="D488:G488"/>
    <mergeCell ref="D416:G416"/>
    <mergeCell ref="D478:G478"/>
    <mergeCell ref="D479:G479"/>
    <mergeCell ref="D356:G356"/>
    <mergeCell ref="B371:F371"/>
    <mergeCell ref="D372:G372"/>
    <mergeCell ref="B396:F396"/>
    <mergeCell ref="D284:G284"/>
    <mergeCell ref="D357:G357"/>
    <mergeCell ref="D734:G734"/>
    <mergeCell ref="D753:G753"/>
    <mergeCell ref="D939:G939"/>
    <mergeCell ref="D702:G702"/>
    <mergeCell ref="D703:G703"/>
    <mergeCell ref="D704:G704"/>
    <mergeCell ref="D705:G705"/>
    <mergeCell ref="B685:F685"/>
    <mergeCell ref="D686:G686"/>
    <mergeCell ref="B613:F613"/>
    <mergeCell ref="B669:F669"/>
    <mergeCell ref="D649:G649"/>
    <mergeCell ref="D520:G520"/>
    <mergeCell ref="D521:G521"/>
    <mergeCell ref="D522:G522"/>
    <mergeCell ref="D506:G506"/>
    <mergeCell ref="B509:F509"/>
    <mergeCell ref="D510:G510"/>
    <mergeCell ref="D566:G566"/>
    <mergeCell ref="D577:G577"/>
    <mergeCell ref="B557:F557"/>
    <mergeCell ref="D558:G558"/>
    <mergeCell ref="D673:G673"/>
    <mergeCell ref="D674:G674"/>
    <mergeCell ref="B749:F749"/>
    <mergeCell ref="D750:G750"/>
    <mergeCell ref="D751:G751"/>
    <mergeCell ref="D752:G752"/>
    <mergeCell ref="D671:G671"/>
    <mergeCell ref="D672:G672"/>
    <mergeCell ref="D593:G593"/>
    <mergeCell ref="D528:G528"/>
    <mergeCell ref="C933:G933"/>
    <mergeCell ref="C918:G918"/>
    <mergeCell ref="B910:F910"/>
    <mergeCell ref="D425:G425"/>
    <mergeCell ref="D896:G896"/>
    <mergeCell ref="D897:G897"/>
    <mergeCell ref="D887:G887"/>
    <mergeCell ref="D888:G888"/>
    <mergeCell ref="D455:G455"/>
    <mergeCell ref="D456:G456"/>
    <mergeCell ref="H470:H472"/>
    <mergeCell ref="D899:G899"/>
    <mergeCell ref="B886:F886"/>
    <mergeCell ref="D465:G465"/>
    <mergeCell ref="D473:G473"/>
    <mergeCell ref="D474:G474"/>
    <mergeCell ref="B477:F477"/>
    <mergeCell ref="D481:G481"/>
    <mergeCell ref="H582:H584"/>
    <mergeCell ref="B605:F605"/>
    <mergeCell ref="D640:G640"/>
    <mergeCell ref="D641:G641"/>
    <mergeCell ref="D642:G642"/>
    <mergeCell ref="D625:G625"/>
    <mergeCell ref="H625:H627"/>
    <mergeCell ref="B565:F565"/>
    <mergeCell ref="D553:G553"/>
    <mergeCell ref="D554:G554"/>
    <mergeCell ref="B525:F525"/>
    <mergeCell ref="D490:G490"/>
    <mergeCell ref="B493:F493"/>
    <mergeCell ref="D494:G494"/>
    <mergeCell ref="H510:H512"/>
    <mergeCell ref="H481:H483"/>
    <mergeCell ref="D626:G626"/>
    <mergeCell ref="B629:F629"/>
    <mergeCell ref="H898:H900"/>
    <mergeCell ref="H558:H560"/>
    <mergeCell ref="H622:H624"/>
    <mergeCell ref="D624:G624"/>
    <mergeCell ref="H633:H635"/>
    <mergeCell ref="D617:G617"/>
    <mergeCell ref="H617:H619"/>
    <mergeCell ref="D598:G598"/>
    <mergeCell ref="H753:H755"/>
    <mergeCell ref="H710:H712"/>
    <mergeCell ref="H713:H715"/>
    <mergeCell ref="B581:F581"/>
    <mergeCell ref="D582:G582"/>
    <mergeCell ref="D688:G688"/>
    <mergeCell ref="H694:H696"/>
    <mergeCell ref="D695:G695"/>
    <mergeCell ref="D696:G696"/>
    <mergeCell ref="H734:H736"/>
    <mergeCell ref="D895:G895"/>
    <mergeCell ref="H895:H897"/>
    <mergeCell ref="H673:H675"/>
    <mergeCell ref="D594:G594"/>
    <mergeCell ref="B597:F597"/>
    <mergeCell ref="B773:F773"/>
    <mergeCell ref="D663:G663"/>
    <mergeCell ref="D664:G664"/>
    <mergeCell ref="D665:G665"/>
    <mergeCell ref="H665:H667"/>
    <mergeCell ref="D666:G666"/>
    <mergeCell ref="D689:G689"/>
    <mergeCell ref="D609:G609"/>
    <mergeCell ref="D610:G610"/>
    <mergeCell ref="D514:G514"/>
    <mergeCell ref="D551:G551"/>
    <mergeCell ref="D552:G552"/>
    <mergeCell ref="B517:F517"/>
    <mergeCell ref="D518:G518"/>
    <mergeCell ref="D519:G519"/>
    <mergeCell ref="D606:G606"/>
    <mergeCell ref="D599:G599"/>
    <mergeCell ref="D903:G903"/>
    <mergeCell ref="H903:H905"/>
    <mergeCell ref="D904:G904"/>
    <mergeCell ref="D600:G600"/>
    <mergeCell ref="D601:G601"/>
    <mergeCell ref="D618:G618"/>
    <mergeCell ref="B621:F621"/>
    <mergeCell ref="H590:H592"/>
    <mergeCell ref="D591:G591"/>
    <mergeCell ref="D592:G592"/>
    <mergeCell ref="H598:H604"/>
    <mergeCell ref="D585:G585"/>
    <mergeCell ref="H585:H587"/>
    <mergeCell ref="H614:H616"/>
    <mergeCell ref="D615:G615"/>
    <mergeCell ref="D586:G586"/>
    <mergeCell ref="H887:H889"/>
    <mergeCell ref="D889:G889"/>
    <mergeCell ref="D562:G562"/>
    <mergeCell ref="H890:H892"/>
    <mergeCell ref="D891:G891"/>
    <mergeCell ref="B902:F902"/>
    <mergeCell ref="D1130:G1130"/>
    <mergeCell ref="H1130:H1132"/>
    <mergeCell ref="D1131:G1131"/>
    <mergeCell ref="D1132:G1132"/>
    <mergeCell ref="B485:F485"/>
    <mergeCell ref="D486:G486"/>
    <mergeCell ref="D487:G487"/>
    <mergeCell ref="D890:G890"/>
    <mergeCell ref="D616:G616"/>
    <mergeCell ref="D623:G623"/>
    <mergeCell ref="H729:H731"/>
    <mergeCell ref="B645:F645"/>
    <mergeCell ref="D646:G646"/>
    <mergeCell ref="D687:G687"/>
    <mergeCell ref="B693:F693"/>
    <mergeCell ref="D607:G607"/>
    <mergeCell ref="D608:G608"/>
    <mergeCell ref="D898:G898"/>
    <mergeCell ref="H577:H579"/>
    <mergeCell ref="H553:H555"/>
    <mergeCell ref="D489:G489"/>
    <mergeCell ref="H630:H632"/>
    <mergeCell ref="B1129:F1129"/>
    <mergeCell ref="D527:G527"/>
    <mergeCell ref="D905:G905"/>
    <mergeCell ref="D906:G906"/>
    <mergeCell ref="H906:H908"/>
    <mergeCell ref="D907:G907"/>
    <mergeCell ref="H502:H504"/>
    <mergeCell ref="B701:F701"/>
    <mergeCell ref="D697:G697"/>
    <mergeCell ref="D911:G911"/>
    <mergeCell ref="H697:H699"/>
    <mergeCell ref="H518:H520"/>
    <mergeCell ref="H526:H528"/>
    <mergeCell ref="H529:H531"/>
    <mergeCell ref="H566:H568"/>
    <mergeCell ref="H1101:H1103"/>
    <mergeCell ref="D1102:G1102"/>
    <mergeCell ref="D1125:G1125"/>
    <mergeCell ref="H937:H943"/>
    <mergeCell ref="H945:H951"/>
    <mergeCell ref="D937:G937"/>
    <mergeCell ref="D1010:G1010"/>
    <mergeCell ref="D1011:G1011"/>
    <mergeCell ref="D1014:G1014"/>
    <mergeCell ref="B1017:F1017"/>
    <mergeCell ref="B936:F936"/>
    <mergeCell ref="D938:G938"/>
    <mergeCell ref="H1125:H1127"/>
    <mergeCell ref="D1126:G1126"/>
    <mergeCell ref="D1100:G1100"/>
    <mergeCell ref="D1101:G1101"/>
    <mergeCell ref="D630:G630"/>
    <mergeCell ref="H911:H913"/>
    <mergeCell ref="D912:G912"/>
    <mergeCell ref="D913:G913"/>
    <mergeCell ref="D914:G914"/>
    <mergeCell ref="H914:H916"/>
    <mergeCell ref="D915:G915"/>
    <mergeCell ref="D622:G622"/>
    <mergeCell ref="H702:H704"/>
    <mergeCell ref="H705:H707"/>
    <mergeCell ref="D602:G602"/>
  </mergeCells>
  <pageMargins left="0.31496062992125984" right="0.31496062992125984" top="0.55118110236220474" bottom="0.55118110236220474" header="0" footer="0"/>
  <pageSetup paperSize="9" scale="55" fitToHeight="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Stan</dc:creator>
  <cp:lastModifiedBy>Loredana Giurgiu</cp:lastModifiedBy>
  <cp:lastPrinted>2024-01-30T09:28:38Z</cp:lastPrinted>
  <dcterms:created xsi:type="dcterms:W3CDTF">2023-10-03T08:44:06Z</dcterms:created>
  <dcterms:modified xsi:type="dcterms:W3CDTF">2024-03-15T07:59:49Z</dcterms:modified>
</cp:coreProperties>
</file>