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6"/>
  </bookViews>
  <sheets>
    <sheet name="Anexa I" sheetId="1" r:id="rId1"/>
    <sheet name="Anexa II" sheetId="2" r:id="rId2"/>
    <sheet name="Anexa III naveta" sheetId="3" r:id="rId3"/>
    <sheet name="Anexa IV" sheetId="4" r:id="rId4"/>
    <sheet name="Anexa V" sheetId="5" r:id="rId5"/>
    <sheet name="Anexa VI" sheetId="6" r:id="rId6"/>
    <sheet name="Anexa VII" sheetId="7" r:id="rId7"/>
  </sheets>
  <definedNames/>
  <calcPr fullCalcOnLoad="1"/>
</workbook>
</file>

<file path=xl/comments5.xml><?xml version="1.0" encoding="utf-8"?>
<comments xmlns="http://schemas.openxmlformats.org/spreadsheetml/2006/main">
  <authors>
    <author>Anca Marinescu</author>
  </authors>
  <commentList>
    <comment ref="C44" authorId="0">
      <text>
        <r>
          <rPr>
            <b/>
            <sz val="9"/>
            <rFont val="Tahoma"/>
            <family val="2"/>
          </rPr>
          <t>Anca Marinescu:</t>
        </r>
        <r>
          <rPr>
            <sz val="9"/>
            <rFont val="Tahoma"/>
            <family val="2"/>
          </rPr>
          <t xml:space="preserve">
1612968 chirii
1654315 rezerva</t>
        </r>
      </text>
    </comment>
  </commentList>
</comments>
</file>

<file path=xl/sharedStrings.xml><?xml version="1.0" encoding="utf-8"?>
<sst xmlns="http://schemas.openxmlformats.org/spreadsheetml/2006/main" count="293" uniqueCount="114">
  <si>
    <t>Indicatori</t>
  </si>
  <si>
    <t>Finanţare de bază</t>
  </si>
  <si>
    <t>Finanţare complementară</t>
  </si>
  <si>
    <t>Total</t>
  </si>
  <si>
    <t>I CHELTUIELI DE PERSONAL din care</t>
  </si>
  <si>
    <t>1. Cost/elev/preşcolar/an -  finanţare din sume defalcate din taxa pe valoare adăugată</t>
  </si>
  <si>
    <t>2. Sume alocate din bugetul local</t>
  </si>
  <si>
    <t>TOTAL SECŢIUNE DE FUNCŢIONARE</t>
  </si>
  <si>
    <t xml:space="preserve">FINANŢAREA UNITĂŢILOR DE ÎNVĂŢĂMÂNT PREUNIVERSITAR DE STAT </t>
  </si>
  <si>
    <t>Ordonator principal de credite,</t>
  </si>
  <si>
    <t>Director executiv,</t>
  </si>
  <si>
    <t>Ec. Lucia Ursu</t>
  </si>
  <si>
    <t>Şef birou,</t>
  </si>
  <si>
    <t>Ec. Marinescu Anca</t>
  </si>
  <si>
    <t>Nr. Crt.</t>
  </si>
  <si>
    <t>Unitate de invăţământ preuniversitar de stat</t>
  </si>
  <si>
    <t>Liceul Teologic Reformat</t>
  </si>
  <si>
    <t>TOTAL</t>
  </si>
  <si>
    <t>Grădiniţa cu Program Prelungit "Draga Mea"</t>
  </si>
  <si>
    <t>Grădiniţa cu Program Prelungit Nr. 5</t>
  </si>
  <si>
    <t>Grădiniţa cu Program PrelungitNr.6</t>
  </si>
  <si>
    <t>Grădiniţa cu Program PrelungitNr.7</t>
  </si>
  <si>
    <t>Grădiniţa cu Program Prelungit Nr. 9</t>
  </si>
  <si>
    <t>Grădiniţa cu Program Prelungit Nr. 11</t>
  </si>
  <si>
    <t>Grădiniţa cu Program Prelungit Nr. 13</t>
  </si>
  <si>
    <t>Grădiniţa cu Program Prelungit Nr. 33</t>
  </si>
  <si>
    <t>Grădiniţa cu Program Prelungit "Guliver"</t>
  </si>
  <si>
    <t>Grădiniţa cu Program Prelungit "Voinicelul"</t>
  </si>
  <si>
    <t>Grădiniţa cu Program Prelungit "14 Mai"</t>
  </si>
  <si>
    <t>Şcoala Gimnazială "Grigore Moisil"</t>
  </si>
  <si>
    <t>Şcoala Gimnazială "Constantin Brâncoveanu"</t>
  </si>
  <si>
    <t>Şcoala Gimnazială "Mircea Eliade"</t>
  </si>
  <si>
    <t>Şcoala Gimnazială "Octavian Goga"</t>
  </si>
  <si>
    <t>Şcoala Gimnazială "Ion Creangă"</t>
  </si>
  <si>
    <t>Şcoala Gimnazială "Avram Iancu"</t>
  </si>
  <si>
    <t>Şcoala Gimnazială "Lucian Blaga"</t>
  </si>
  <si>
    <t>Şcoala Gimnazială "Vasile Lucaciu"</t>
  </si>
  <si>
    <t>Colegiul Naţional "Mihai Eminescu"</t>
  </si>
  <si>
    <t>Colegiul Naţional "Ioan Slavici"</t>
  </si>
  <si>
    <t>Colegiul Naţional "D-na Stanca"</t>
  </si>
  <si>
    <t>Liceul Teologic Ortodox N Steinhardt</t>
  </si>
  <si>
    <t>Liceul Teoretic German "Johan Ettinger"</t>
  </si>
  <si>
    <t>Liceul cu Program Sportiv</t>
  </si>
  <si>
    <t>Colegiul Economic "Gheorghe Dragoş"</t>
  </si>
  <si>
    <t>Liceul Tehnologic de Industrie Alimentară "George Emil Palade"</t>
  </si>
  <si>
    <t>Grădiniţa cu Program Prelungit "Dumbrava Minunată"</t>
  </si>
  <si>
    <t>Primăria municipiului Satu Mare</t>
  </si>
  <si>
    <t>Șef birou</t>
  </si>
  <si>
    <t>ec. Marinescu Anca</t>
  </si>
  <si>
    <t>Kereskényi Gábor</t>
  </si>
  <si>
    <t>Sume alocate pentru plata drepturilor copiilor cu cerinte educaționale speciale integrați în învățământul de masă potrivit prevederilor art. 51 alin.2 din L nr. 1/2011 CES</t>
  </si>
  <si>
    <t>Sume alocate pentru plata stimulentelor educaționale acordate copiilor din familii defavorizate în scopul stimulării participării în învățământul preșcolar L 248/2015</t>
  </si>
  <si>
    <t>Primaria Satu Mare</t>
  </si>
  <si>
    <t>Primaria municipiului Satu Mare</t>
  </si>
  <si>
    <t>Liceul Teoretic ”George Pop de Băsești”</t>
  </si>
  <si>
    <t>Cost standard per elev pentru învățământul general obligatoriu particular și confesional acreditat</t>
  </si>
  <si>
    <t>Sume finanțate din bugetul local</t>
  </si>
  <si>
    <t>Finanţare copii cu cerinte educationale speciale</t>
  </si>
  <si>
    <t>Şcoala Gimnazială "Rákóczi Ferenc"</t>
  </si>
  <si>
    <t xml:space="preserve">Şcoala Gimnazială "Rákóczi Ferenc" </t>
  </si>
  <si>
    <t>Liceul de arte Aurel Popp</t>
  </si>
  <si>
    <t>Liceul Tehnologic " Ion I C Brătianu"</t>
  </si>
  <si>
    <t>Liceul Tehnologic "Unio - Traian Vuia"</t>
  </si>
  <si>
    <t>Liceul Tehnologic "Elisa Zamfirescu"</t>
  </si>
  <si>
    <t>Liceul Tehnologic "C-tin Brâncuşi"</t>
  </si>
  <si>
    <t>Liceul Tehnologic "Ion I C Brătianu"</t>
  </si>
  <si>
    <t>Unitate de invăţământ preuniversitar de stat/particular acreditat</t>
  </si>
  <si>
    <t>Grădiniţa cu Program Prelungit Nr.7</t>
  </si>
  <si>
    <t>Grădiniţa cu Program Prelungit Nr.6</t>
  </si>
  <si>
    <t>2. Cheltuieli cu bunuri şi servicii stabilite pe baza costului/elev/preşcolar/an - finanţare din sume defalcate din taxa pe valoare adăugată pentru învățământul general obligatoriu particular și confesional acreditat</t>
  </si>
  <si>
    <t>3. Finanţarea drepturilor copiilor cu cerinţe educaţionale speciale întegraţi în învăţământul de masă particular CES</t>
  </si>
  <si>
    <t>Şcoala Gimnazială "Bălcescu Petöfi"</t>
  </si>
  <si>
    <t>Colegiul Naţional "Kölcsey Ferenc"</t>
  </si>
  <si>
    <t>Liceul Teologic Romano - Catolic "Hám János"</t>
  </si>
  <si>
    <t>Păți efectuate în anii precedenți și recuperate în anul curent în secțiunea de funcționare a bugetului local</t>
  </si>
  <si>
    <t>Creșa Satu Mare</t>
  </si>
  <si>
    <t>1. Cheltuieli de personal Creșa Satu Mare</t>
  </si>
  <si>
    <t>2. Cheltuieli de personal stabilite pe baza costului/elev/preşcolar/an - finanţare din sume defalcate din taxa pe valoare adăugată pentru învățământul general obligatoriu particular și confesional acreditat</t>
  </si>
  <si>
    <t>II Cheltuieli privind finanțarea învățământului particular și cel confesional acreditat</t>
  </si>
  <si>
    <t>III BUNURI ŞI SERVICII din care</t>
  </si>
  <si>
    <t>V ASISTENȚĂ SOCIALĂ</t>
  </si>
  <si>
    <t>Municipiul Satu Mare</t>
  </si>
  <si>
    <t xml:space="preserve">FINANŢARE COMPLEMENTARĂ </t>
  </si>
  <si>
    <t>ec. Lucia Ursu</t>
  </si>
  <si>
    <t>Gradinița ”Magic Kids”</t>
  </si>
  <si>
    <t>4. Finanțarea burselor prevăzute la art 108 alin 15 din Legea învățământului preuniversitar nr. 198/2023 cu modificările ulterioare</t>
  </si>
  <si>
    <t>Primaria Municipiului Satu Mare</t>
  </si>
  <si>
    <t>Colegiul Naţional "D-na Stanca"--program de dezvoltare a competențelor interculturale, multiculturale și transculturale pentru elevii Colegiului Național Doamna Stanca Satu Mare 59-22</t>
  </si>
  <si>
    <t>Creșa Satu Mare -  fond de handicap 59-40</t>
  </si>
  <si>
    <t>Cost/elev/preşcolar/an 2024</t>
  </si>
  <si>
    <t>Cost/elev/preşcolar/an 2024 pentru învățământul particular</t>
  </si>
  <si>
    <t>Buget 2024</t>
  </si>
  <si>
    <t>Total 2024</t>
  </si>
  <si>
    <t xml:space="preserve">IV Alte cheltuieli </t>
  </si>
  <si>
    <t>Finanțarea transportului elevilor</t>
  </si>
  <si>
    <t>Cheltuieli de personal - Alocații transport la și de la locul de muncă 2024</t>
  </si>
  <si>
    <t>2 Cheltuieli de personal - Alocații transport la și de la locul de muncă</t>
  </si>
  <si>
    <t>Sume alocate din TVA pentru finanțarea Programului Masă Sănătoasă</t>
  </si>
  <si>
    <t>ANUL 2024 - Martie</t>
  </si>
  <si>
    <t xml:space="preserve"> CHELTUIELI DE PERSONAL 2024 - Martie</t>
  </si>
  <si>
    <t>FINANŢARE DE BAZĂ - Alocații transport la și de la locul de muncă 2024 Martie</t>
  </si>
  <si>
    <t>FINANŢARE DE BAZĂ - BUNURI ŞI SERVICII 2024 - Martie</t>
  </si>
  <si>
    <t>FINANŢARE COMPLEMENTARĂ - BUNURI ŞI SERVICII 2024 Martie</t>
  </si>
  <si>
    <t>FINANŢARE COPII CU CERINȚE EDUCAȚIONALE SPECIALE 2024 - Martie</t>
  </si>
  <si>
    <t>Alte cheltuieli 2024 - Martie</t>
  </si>
  <si>
    <t>Anexa 9.1 L a HCL 67/14.03.2024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</si>
  <si>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</si>
  <si>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</si>
  <si>
    <t>Anexa 9.2 LA HCL 67/14.03.2024</t>
  </si>
  <si>
    <t>Anexa 9.3 LA HCL 67/14.03.2024</t>
  </si>
  <si>
    <t>Anexa 9.4 LA HCL 67/14.03.2024</t>
  </si>
  <si>
    <t>Anexa 9.5 LA HCL 67/14.03.2024</t>
  </si>
  <si>
    <t>Anexa 9.6 LA HCL 67/14.03.2024</t>
  </si>
  <si>
    <t>Anexa 9.7 LA HCL 67/14.03.2024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</si>
</sst>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 quotePrefix="1">
      <alignment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0" xfId="0" applyNumberFormat="1" applyFon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 quotePrefix="1">
      <alignment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20">
      <selection activeCell="B35" sqref="B35:B38"/>
    </sheetView>
  </sheetViews>
  <sheetFormatPr defaultColWidth="9.140625" defaultRowHeight="12.75"/>
  <cols>
    <col min="1" max="1" width="50.8515625" style="1" bestFit="1" customWidth="1"/>
    <col min="2" max="2" width="18.140625" style="2" bestFit="1" customWidth="1"/>
    <col min="3" max="3" width="25.8515625" style="2" bestFit="1" customWidth="1"/>
    <col min="4" max="4" width="15.421875" style="2" bestFit="1" customWidth="1"/>
    <col min="5" max="16384" width="9.140625" style="1" customWidth="1"/>
  </cols>
  <sheetData>
    <row r="1" ht="15.75">
      <c r="E1" s="2" t="s">
        <v>105</v>
      </c>
    </row>
    <row r="4" spans="1:4" ht="15.75">
      <c r="A4" s="38" t="s">
        <v>8</v>
      </c>
      <c r="B4" s="38"/>
      <c r="C4" s="38"/>
      <c r="D4" s="38"/>
    </row>
    <row r="5" spans="1:4" ht="15.75">
      <c r="A5" s="38" t="s">
        <v>98</v>
      </c>
      <c r="B5" s="38"/>
      <c r="C5" s="38"/>
      <c r="D5" s="38"/>
    </row>
    <row r="6" spans="1:4" ht="15.75">
      <c r="A6" s="12"/>
      <c r="B6" s="12"/>
      <c r="C6" s="12"/>
      <c r="D6" s="12"/>
    </row>
    <row r="8" spans="1:4" ht="15.75">
      <c r="A8" s="4" t="s">
        <v>0</v>
      </c>
      <c r="B8" s="5" t="s">
        <v>1</v>
      </c>
      <c r="C8" s="5" t="s">
        <v>2</v>
      </c>
      <c r="D8" s="5" t="s">
        <v>3</v>
      </c>
    </row>
    <row r="9" spans="1:4" s="3" customFormat="1" ht="15.75">
      <c r="A9" s="6" t="s">
        <v>4</v>
      </c>
      <c r="B9" s="7">
        <f>B10+B11</f>
        <v>200000</v>
      </c>
      <c r="C9" s="7">
        <f>C10+C11</f>
        <v>250000</v>
      </c>
      <c r="D9" s="7">
        <f>D10+D11</f>
        <v>450000</v>
      </c>
    </row>
    <row r="10" spans="1:4" s="3" customFormat="1" ht="15.75">
      <c r="A10" s="28" t="s">
        <v>76</v>
      </c>
      <c r="B10" s="7"/>
      <c r="C10" s="24">
        <f>'Anexa II'!E13</f>
        <v>250000</v>
      </c>
      <c r="D10" s="32">
        <f>B10+C10</f>
        <v>250000</v>
      </c>
    </row>
    <row r="11" spans="1:4" s="3" customFormat="1" ht="31.5">
      <c r="A11" s="36" t="s">
        <v>96</v>
      </c>
      <c r="B11" s="7">
        <f>'Anexa III naveta'!D50</f>
        <v>200000</v>
      </c>
      <c r="C11" s="24">
        <v>0</v>
      </c>
      <c r="D11" s="32">
        <f>B11+C11</f>
        <v>200000</v>
      </c>
    </row>
    <row r="12" spans="1:4" s="31" customFormat="1" ht="31.5">
      <c r="A12" s="29" t="s">
        <v>78</v>
      </c>
      <c r="B12" s="30">
        <f>B13+B14+B15</f>
        <v>1756000</v>
      </c>
      <c r="C12" s="30">
        <f>C13+C14+C15</f>
        <v>0</v>
      </c>
      <c r="D12" s="30">
        <f>D13+D14+D15+D16</f>
        <v>1853000</v>
      </c>
    </row>
    <row r="13" spans="1:4" ht="63">
      <c r="A13" s="9" t="s">
        <v>77</v>
      </c>
      <c r="B13" s="10">
        <f>'Anexa II'!D14</f>
        <v>1588000</v>
      </c>
      <c r="C13" s="10">
        <v>0</v>
      </c>
      <c r="D13" s="10">
        <f>B13+C13</f>
        <v>1588000</v>
      </c>
    </row>
    <row r="14" spans="1:4" ht="63">
      <c r="A14" s="9" t="s">
        <v>69</v>
      </c>
      <c r="B14" s="24">
        <f>'Anexa IV'!E52</f>
        <v>163000</v>
      </c>
      <c r="C14" s="10"/>
      <c r="D14" s="10">
        <f>B14+C14</f>
        <v>163000</v>
      </c>
    </row>
    <row r="15" spans="1:4" ht="31.5">
      <c r="A15" s="9" t="s">
        <v>70</v>
      </c>
      <c r="B15" s="24">
        <v>5000</v>
      </c>
      <c r="C15" s="10"/>
      <c r="D15" s="10">
        <f>B15+C15</f>
        <v>5000</v>
      </c>
    </row>
    <row r="16" spans="1:4" ht="47.25">
      <c r="A16" s="9" t="s">
        <v>85</v>
      </c>
      <c r="B16" s="24">
        <v>97000</v>
      </c>
      <c r="C16" s="10"/>
      <c r="D16" s="10">
        <f>B16+C16</f>
        <v>97000</v>
      </c>
    </row>
    <row r="17" spans="1:4" s="3" customFormat="1" ht="15.75">
      <c r="A17" s="6" t="s">
        <v>79</v>
      </c>
      <c r="B17" s="8">
        <f>B18+B19</f>
        <v>15452000</v>
      </c>
      <c r="C17" s="8">
        <f>C18+C19</f>
        <v>9548000</v>
      </c>
      <c r="D17" s="8">
        <f>D18+D19</f>
        <v>25000000</v>
      </c>
    </row>
    <row r="18" spans="1:4" ht="31.5">
      <c r="A18" s="9" t="s">
        <v>5</v>
      </c>
      <c r="B18" s="10">
        <f>'Anexa IV'!D52</f>
        <v>15452000</v>
      </c>
      <c r="C18" s="10"/>
      <c r="D18" s="10">
        <f>B18+C18</f>
        <v>15452000</v>
      </c>
    </row>
    <row r="19" spans="1:4" ht="15.75">
      <c r="A19" s="11" t="s">
        <v>6</v>
      </c>
      <c r="B19" s="10"/>
      <c r="C19" s="10">
        <f>'Anexa V'!C45</f>
        <v>9548000</v>
      </c>
      <c r="D19" s="10">
        <f>C19</f>
        <v>9548000</v>
      </c>
    </row>
    <row r="20" spans="1:4" s="3" customFormat="1" ht="15.75">
      <c r="A20" s="6" t="s">
        <v>93</v>
      </c>
      <c r="B20" s="8"/>
      <c r="C20" s="8">
        <f>'Anexa VII'!C9</f>
        <v>580000</v>
      </c>
      <c r="D20" s="8">
        <f>C20+B20</f>
        <v>580000</v>
      </c>
    </row>
    <row r="21" spans="1:4" s="3" customFormat="1" ht="15.75">
      <c r="A21" s="6" t="s">
        <v>80</v>
      </c>
      <c r="B21" s="8">
        <f>B22+B23</f>
        <v>24000</v>
      </c>
      <c r="C21" s="8">
        <f>C22+C23</f>
        <v>2500000</v>
      </c>
      <c r="D21" s="8">
        <f>D22+D23+D24+D25</f>
        <v>5015000</v>
      </c>
    </row>
    <row r="22" spans="1:4" s="3" customFormat="1" ht="63">
      <c r="A22" s="20" t="s">
        <v>51</v>
      </c>
      <c r="B22" s="32">
        <f>4000+20000</f>
        <v>24000</v>
      </c>
      <c r="C22" s="10"/>
      <c r="D22" s="8">
        <f>B22+C22</f>
        <v>24000</v>
      </c>
    </row>
    <row r="23" spans="1:4" s="3" customFormat="1" ht="47.25">
      <c r="A23" s="20" t="s">
        <v>50</v>
      </c>
      <c r="B23" s="8"/>
      <c r="C23" s="10">
        <f>'Anexa VI'!C44</f>
        <v>2500000</v>
      </c>
      <c r="D23" s="8">
        <f>B23+C23</f>
        <v>2500000</v>
      </c>
    </row>
    <row r="24" spans="1:4" s="3" customFormat="1" ht="15.75">
      <c r="A24" s="20" t="s">
        <v>94</v>
      </c>
      <c r="B24" s="8"/>
      <c r="C24" s="10">
        <f>1320000+100000</f>
        <v>1420000</v>
      </c>
      <c r="D24" s="8">
        <f>B24+C24</f>
        <v>1420000</v>
      </c>
    </row>
    <row r="25" spans="1:4" s="3" customFormat="1" ht="31.5">
      <c r="A25" s="20" t="s">
        <v>97</v>
      </c>
      <c r="B25" s="8"/>
      <c r="C25" s="10">
        <v>1071000</v>
      </c>
      <c r="D25" s="8">
        <f>C25+B25</f>
        <v>1071000</v>
      </c>
    </row>
    <row r="26" spans="1:4" s="3" customFormat="1" ht="31.5">
      <c r="A26" s="20" t="s">
        <v>74</v>
      </c>
      <c r="B26" s="8"/>
      <c r="C26" s="10"/>
      <c r="D26" s="8" t="e">
        <f>#REF!</f>
        <v>#REF!</v>
      </c>
    </row>
    <row r="27" spans="1:4" s="3" customFormat="1" ht="15.75">
      <c r="A27" s="6" t="s">
        <v>7</v>
      </c>
      <c r="B27" s="8">
        <f>B21+B20+B17+B9+B26+B12</f>
        <v>17432000</v>
      </c>
      <c r="C27" s="8">
        <f>C21+C20+C17+C9+C26+C12</f>
        <v>12878000</v>
      </c>
      <c r="D27" s="8" t="e">
        <f>D21+D20+D17+D9+D26+D12</f>
        <v>#REF!</v>
      </c>
    </row>
    <row r="28" spans="1:4" s="3" customFormat="1" ht="15.75">
      <c r="A28" s="14"/>
      <c r="B28" s="15"/>
      <c r="C28" s="15"/>
      <c r="D28" s="15"/>
    </row>
    <row r="29" spans="1:4" s="3" customFormat="1" ht="15.75">
      <c r="A29" s="14"/>
      <c r="B29" s="15"/>
      <c r="C29" s="15"/>
      <c r="D29" s="15"/>
    </row>
    <row r="31" spans="1:6" ht="15.75">
      <c r="A31" s="12" t="s">
        <v>9</v>
      </c>
      <c r="B31" s="13" t="s">
        <v>10</v>
      </c>
      <c r="C31" s="39" t="s">
        <v>12</v>
      </c>
      <c r="D31" s="39"/>
      <c r="E31" s="39"/>
      <c r="F31" s="39"/>
    </row>
    <row r="32" spans="1:6" ht="15.75">
      <c r="A32" s="12" t="s">
        <v>49</v>
      </c>
      <c r="B32" s="13" t="s">
        <v>11</v>
      </c>
      <c r="C32" s="39" t="s">
        <v>13</v>
      </c>
      <c r="D32" s="39"/>
      <c r="E32" s="39"/>
      <c r="F32" s="39"/>
    </row>
    <row r="35" ht="15.75">
      <c r="B35" s="37" t="s">
        <v>106</v>
      </c>
    </row>
    <row r="36" ht="15.75">
      <c r="B36" s="37"/>
    </row>
    <row r="37" ht="15.75">
      <c r="B37" s="37" t="s">
        <v>107</v>
      </c>
    </row>
    <row r="38" ht="15.75">
      <c r="B38" s="37"/>
    </row>
  </sheetData>
  <sheetProtection/>
  <mergeCells count="4">
    <mergeCell ref="A4:D4"/>
    <mergeCell ref="A5:D5"/>
    <mergeCell ref="C31:F31"/>
    <mergeCell ref="C32:F32"/>
  </mergeCells>
  <printOptions/>
  <pageMargins left="0.75" right="0.75" top="0.35" bottom="0.29" header="0.33" footer="0.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2" sqref="C22:C25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40.00390625" style="2" customWidth="1"/>
    <col min="4" max="4" width="16.57421875" style="2" bestFit="1" customWidth="1"/>
    <col min="5" max="5" width="13.140625" style="2" bestFit="1" customWidth="1"/>
    <col min="6" max="16384" width="9.140625" style="1" customWidth="1"/>
  </cols>
  <sheetData>
    <row r="1" ht="15.75">
      <c r="E1" s="13" t="s">
        <v>108</v>
      </c>
    </row>
    <row r="6" spans="1:4" ht="15.75">
      <c r="A6" s="38" t="s">
        <v>99</v>
      </c>
      <c r="B6" s="38"/>
      <c r="C6" s="38"/>
      <c r="D6" s="38"/>
    </row>
    <row r="9" spans="1:5" ht="126">
      <c r="A9" s="16" t="s">
        <v>14</v>
      </c>
      <c r="B9" s="16" t="s">
        <v>15</v>
      </c>
      <c r="C9" s="17" t="s">
        <v>92</v>
      </c>
      <c r="D9" s="17" t="s">
        <v>55</v>
      </c>
      <c r="E9" s="17" t="s">
        <v>56</v>
      </c>
    </row>
    <row r="10" spans="1:5" ht="15.75">
      <c r="A10" s="18">
        <v>1</v>
      </c>
      <c r="B10" s="11" t="s">
        <v>54</v>
      </c>
      <c r="C10" s="10">
        <f>D10+E10</f>
        <v>1425000</v>
      </c>
      <c r="D10" s="10">
        <v>1425000</v>
      </c>
      <c r="E10" s="10"/>
    </row>
    <row r="11" spans="1:5" ht="15.75">
      <c r="A11" s="18">
        <v>2</v>
      </c>
      <c r="B11" s="11" t="s">
        <v>84</v>
      </c>
      <c r="C11" s="10">
        <f>D11+E11</f>
        <v>138000</v>
      </c>
      <c r="D11" s="10">
        <v>138000</v>
      </c>
      <c r="E11" s="10"/>
    </row>
    <row r="12" spans="1:5" ht="15.75">
      <c r="A12" s="18">
        <v>3</v>
      </c>
      <c r="B12" s="11" t="s">
        <v>86</v>
      </c>
      <c r="C12" s="10">
        <f>D12+E12</f>
        <v>25000</v>
      </c>
      <c r="D12" s="10">
        <v>25000</v>
      </c>
      <c r="E12" s="10"/>
    </row>
    <row r="13" spans="1:5" ht="15.75">
      <c r="A13" s="18">
        <v>4</v>
      </c>
      <c r="B13" s="11" t="s">
        <v>75</v>
      </c>
      <c r="C13" s="10">
        <f>D13+E13</f>
        <v>250000</v>
      </c>
      <c r="D13" s="10"/>
      <c r="E13" s="10">
        <v>250000</v>
      </c>
    </row>
    <row r="14" spans="1:5" s="3" customFormat="1" ht="15.75">
      <c r="A14" s="6"/>
      <c r="B14" s="6" t="s">
        <v>17</v>
      </c>
      <c r="C14" s="8">
        <f>SUM(C10:C13)</f>
        <v>1838000</v>
      </c>
      <c r="D14" s="8">
        <f>SUM(D10:D13)</f>
        <v>1588000</v>
      </c>
      <c r="E14" s="8">
        <f>SUM(E10:E13)</f>
        <v>250000</v>
      </c>
    </row>
    <row r="15" spans="1:5" s="3" customFormat="1" ht="15.75">
      <c r="A15" s="14"/>
      <c r="B15" s="14"/>
      <c r="C15" s="15"/>
      <c r="D15" s="15"/>
      <c r="E15" s="21"/>
    </row>
    <row r="16" spans="1:5" s="3" customFormat="1" ht="15.75">
      <c r="A16" s="14"/>
      <c r="B16" s="14"/>
      <c r="C16" s="15"/>
      <c r="D16" s="15"/>
      <c r="E16" s="21"/>
    </row>
    <row r="18" spans="2:5" ht="15.75">
      <c r="B18" s="12" t="s">
        <v>9</v>
      </c>
      <c r="C18" s="13" t="s">
        <v>10</v>
      </c>
      <c r="D18" s="39" t="s">
        <v>12</v>
      </c>
      <c r="E18" s="39"/>
    </row>
    <row r="19" spans="2:5" ht="15.75">
      <c r="B19" s="12" t="s">
        <v>49</v>
      </c>
      <c r="C19" s="13" t="s">
        <v>11</v>
      </c>
      <c r="D19" s="39" t="s">
        <v>13</v>
      </c>
      <c r="E19" s="39"/>
    </row>
    <row r="22" ht="15.75">
      <c r="C22" s="37" t="s">
        <v>106</v>
      </c>
    </row>
    <row r="23" ht="15.75">
      <c r="C23" s="37"/>
    </row>
    <row r="24" ht="15.75">
      <c r="C24" s="37" t="s">
        <v>107</v>
      </c>
    </row>
    <row r="25" ht="15.75">
      <c r="C25" s="37"/>
    </row>
  </sheetData>
  <sheetProtection/>
  <mergeCells count="3">
    <mergeCell ref="A6:D6"/>
    <mergeCell ref="D18:E18"/>
    <mergeCell ref="D19:E19"/>
  </mergeCells>
  <printOptions/>
  <pageMargins left="0.2" right="0.19" top="0.17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8" sqref="C58:C61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2" customWidth="1"/>
    <col min="6" max="16384" width="9.140625" style="1" customWidth="1"/>
  </cols>
  <sheetData>
    <row r="1" spans="4:5" ht="15.75">
      <c r="D1" s="39" t="s">
        <v>109</v>
      </c>
      <c r="E1" s="39"/>
    </row>
    <row r="5" spans="1:5" ht="15.75">
      <c r="A5" s="38" t="s">
        <v>100</v>
      </c>
      <c r="B5" s="38"/>
      <c r="C5" s="38"/>
      <c r="D5" s="38"/>
      <c r="E5" s="38"/>
    </row>
    <row r="6" spans="1:4" ht="15.75">
      <c r="A6" s="12"/>
      <c r="B6" s="12"/>
      <c r="C6" s="13"/>
      <c r="D6" s="13"/>
    </row>
    <row r="7" spans="1:4" ht="15.75">
      <c r="A7" s="12"/>
      <c r="B7" s="12"/>
      <c r="C7" s="13"/>
      <c r="D7" s="13"/>
    </row>
    <row r="8" spans="1:4" ht="15.75">
      <c r="A8" s="12"/>
      <c r="B8" s="12"/>
      <c r="C8" s="13"/>
      <c r="D8" s="13"/>
    </row>
    <row r="9" spans="1:5" ht="78.75">
      <c r="A9" s="16" t="s">
        <v>14</v>
      </c>
      <c r="B9" s="16" t="s">
        <v>66</v>
      </c>
      <c r="C9" s="19" t="s">
        <v>91</v>
      </c>
      <c r="D9" s="17" t="s">
        <v>95</v>
      </c>
      <c r="E9" s="17" t="s">
        <v>90</v>
      </c>
    </row>
    <row r="10" spans="1:5" ht="15.75">
      <c r="A10" s="18">
        <v>1</v>
      </c>
      <c r="B10" s="11" t="s">
        <v>18</v>
      </c>
      <c r="C10" s="10">
        <f aca="true" t="shared" si="0" ref="C10:C47">D10</f>
        <v>1363</v>
      </c>
      <c r="D10" s="10">
        <v>1363</v>
      </c>
      <c r="E10" s="10"/>
    </row>
    <row r="11" spans="1:5" ht="31.5">
      <c r="A11" s="18">
        <v>2</v>
      </c>
      <c r="B11" s="9" t="s">
        <v>45</v>
      </c>
      <c r="C11" s="10">
        <f t="shared" si="0"/>
        <v>502</v>
      </c>
      <c r="D11" s="10">
        <v>502</v>
      </c>
      <c r="E11" s="10"/>
    </row>
    <row r="12" spans="1:5" ht="15.75">
      <c r="A12" s="18">
        <v>3</v>
      </c>
      <c r="B12" s="11" t="s">
        <v>19</v>
      </c>
      <c r="C12" s="10">
        <f t="shared" si="0"/>
        <v>941</v>
      </c>
      <c r="D12" s="10">
        <v>941</v>
      </c>
      <c r="E12" s="10"/>
    </row>
    <row r="13" spans="1:5" ht="15.75">
      <c r="A13" s="18">
        <v>4</v>
      </c>
      <c r="B13" s="11" t="s">
        <v>20</v>
      </c>
      <c r="C13" s="10">
        <f t="shared" si="0"/>
        <v>2808</v>
      </c>
      <c r="D13" s="10">
        <v>2808</v>
      </c>
      <c r="E13" s="10"/>
    </row>
    <row r="14" spans="1:5" ht="15.75">
      <c r="A14" s="18">
        <v>5</v>
      </c>
      <c r="B14" s="11" t="s">
        <v>21</v>
      </c>
      <c r="C14" s="10">
        <f t="shared" si="0"/>
        <v>1170</v>
      </c>
      <c r="D14" s="10">
        <v>1170</v>
      </c>
      <c r="E14" s="10"/>
    </row>
    <row r="15" spans="1:5" ht="15.75">
      <c r="A15" s="18">
        <v>6</v>
      </c>
      <c r="B15" s="11" t="s">
        <v>22</v>
      </c>
      <c r="C15" s="10">
        <f t="shared" si="0"/>
        <v>558</v>
      </c>
      <c r="D15" s="10">
        <v>558</v>
      </c>
      <c r="E15" s="10"/>
    </row>
    <row r="16" spans="1:5" ht="15.75">
      <c r="A16" s="18">
        <v>7</v>
      </c>
      <c r="B16" s="11" t="s">
        <v>26</v>
      </c>
      <c r="C16" s="10">
        <f t="shared" si="0"/>
        <v>1062</v>
      </c>
      <c r="D16" s="10">
        <v>1062</v>
      </c>
      <c r="E16" s="10"/>
    </row>
    <row r="17" spans="1:5" ht="15.75">
      <c r="A17" s="18">
        <v>8</v>
      </c>
      <c r="B17" s="11" t="s">
        <v>23</v>
      </c>
      <c r="C17" s="10">
        <f t="shared" si="0"/>
        <v>1625</v>
      </c>
      <c r="D17" s="10">
        <v>1625</v>
      </c>
      <c r="E17" s="10"/>
    </row>
    <row r="18" spans="1:5" ht="15.75">
      <c r="A18" s="18">
        <v>9</v>
      </c>
      <c r="B18" s="11" t="s">
        <v>24</v>
      </c>
      <c r="C18" s="10">
        <f t="shared" si="0"/>
        <v>912</v>
      </c>
      <c r="D18" s="10">
        <v>912</v>
      </c>
      <c r="E18" s="10"/>
    </row>
    <row r="19" spans="1:5" ht="15.75">
      <c r="A19" s="18">
        <v>10</v>
      </c>
      <c r="B19" s="11" t="s">
        <v>27</v>
      </c>
      <c r="C19" s="10">
        <f t="shared" si="0"/>
        <v>0</v>
      </c>
      <c r="D19" s="10">
        <v>0</v>
      </c>
      <c r="E19" s="10"/>
    </row>
    <row r="20" spans="1:5" ht="15.75">
      <c r="A20" s="18">
        <v>11</v>
      </c>
      <c r="B20" s="11" t="s">
        <v>25</v>
      </c>
      <c r="C20" s="10">
        <f t="shared" si="0"/>
        <v>840</v>
      </c>
      <c r="D20" s="10">
        <v>840</v>
      </c>
      <c r="E20" s="10"/>
    </row>
    <row r="21" spans="1:5" ht="15.75">
      <c r="A21" s="18">
        <v>12</v>
      </c>
      <c r="B21" s="11" t="s">
        <v>28</v>
      </c>
      <c r="C21" s="10">
        <f t="shared" si="0"/>
        <v>0</v>
      </c>
      <c r="D21" s="10">
        <v>0</v>
      </c>
      <c r="E21" s="10"/>
    </row>
    <row r="22" spans="1:5" ht="15.75">
      <c r="A22" s="18">
        <v>13</v>
      </c>
      <c r="B22" s="26" t="s">
        <v>29</v>
      </c>
      <c r="C22" s="27">
        <f t="shared" si="0"/>
        <v>1983</v>
      </c>
      <c r="D22" s="27">
        <v>1983</v>
      </c>
      <c r="E22" s="27"/>
    </row>
    <row r="23" spans="1:5" ht="15.75" customHeight="1">
      <c r="A23" s="18">
        <v>14</v>
      </c>
      <c r="B23" s="26" t="s">
        <v>30</v>
      </c>
      <c r="C23" s="27">
        <f t="shared" si="0"/>
        <v>487</v>
      </c>
      <c r="D23" s="27">
        <v>487</v>
      </c>
      <c r="E23" s="27"/>
    </row>
    <row r="24" spans="1:5" ht="15.75">
      <c r="A24" s="18">
        <v>15</v>
      </c>
      <c r="B24" s="26" t="s">
        <v>71</v>
      </c>
      <c r="C24" s="27">
        <f t="shared" si="0"/>
        <v>1151</v>
      </c>
      <c r="D24" s="27">
        <v>1151</v>
      </c>
      <c r="E24" s="27"/>
    </row>
    <row r="25" spans="1:5" ht="15.75">
      <c r="A25" s="18">
        <v>16</v>
      </c>
      <c r="B25" s="26" t="s">
        <v>31</v>
      </c>
      <c r="C25" s="27">
        <f t="shared" si="0"/>
        <v>1303</v>
      </c>
      <c r="D25" s="27">
        <v>1303</v>
      </c>
      <c r="E25" s="27"/>
    </row>
    <row r="26" spans="1:5" ht="15.75">
      <c r="A26" s="18">
        <v>17</v>
      </c>
      <c r="B26" s="26" t="s">
        <v>32</v>
      </c>
      <c r="C26" s="27">
        <f t="shared" si="0"/>
        <v>3757</v>
      </c>
      <c r="D26" s="27">
        <v>3757</v>
      </c>
      <c r="E26" s="27"/>
    </row>
    <row r="27" spans="1:5" ht="15.75">
      <c r="A27" s="18">
        <v>18</v>
      </c>
      <c r="B27" s="26" t="s">
        <v>59</v>
      </c>
      <c r="C27" s="27">
        <f t="shared" si="0"/>
        <v>2420</v>
      </c>
      <c r="D27" s="27">
        <v>2420</v>
      </c>
      <c r="E27" s="27"/>
    </row>
    <row r="28" spans="1:5" ht="15.75">
      <c r="A28" s="18">
        <v>19</v>
      </c>
      <c r="B28" s="26" t="s">
        <v>33</v>
      </c>
      <c r="C28" s="27">
        <f t="shared" si="0"/>
        <v>880</v>
      </c>
      <c r="D28" s="27">
        <v>880</v>
      </c>
      <c r="E28" s="27"/>
    </row>
    <row r="29" spans="1:5" ht="15.75">
      <c r="A29" s="18">
        <v>20</v>
      </c>
      <c r="B29" s="26" t="s">
        <v>34</v>
      </c>
      <c r="C29" s="27">
        <f t="shared" si="0"/>
        <v>622</v>
      </c>
      <c r="D29" s="27">
        <v>622</v>
      </c>
      <c r="E29" s="27"/>
    </row>
    <row r="30" spans="1:5" ht="15.75">
      <c r="A30" s="18">
        <v>21</v>
      </c>
      <c r="B30" s="26" t="s">
        <v>35</v>
      </c>
      <c r="C30" s="27">
        <f t="shared" si="0"/>
        <v>328</v>
      </c>
      <c r="D30" s="27">
        <v>328</v>
      </c>
      <c r="E30" s="27"/>
    </row>
    <row r="31" spans="1:5" ht="15.75">
      <c r="A31" s="18">
        <v>22</v>
      </c>
      <c r="B31" s="26" t="s">
        <v>36</v>
      </c>
      <c r="C31" s="27">
        <f t="shared" si="0"/>
        <v>3827</v>
      </c>
      <c r="D31" s="27">
        <v>3827</v>
      </c>
      <c r="E31" s="27"/>
    </row>
    <row r="32" spans="1:5" ht="15.75">
      <c r="A32" s="18">
        <v>23</v>
      </c>
      <c r="B32" s="26" t="s">
        <v>37</v>
      </c>
      <c r="C32" s="27">
        <f t="shared" si="0"/>
        <v>2787</v>
      </c>
      <c r="D32" s="27">
        <v>2787</v>
      </c>
      <c r="E32" s="27"/>
    </row>
    <row r="33" spans="1:5" ht="15.75">
      <c r="A33" s="18">
        <v>24</v>
      </c>
      <c r="B33" s="26" t="s">
        <v>38</v>
      </c>
      <c r="C33" s="27">
        <f t="shared" si="0"/>
        <v>3422</v>
      </c>
      <c r="D33" s="27">
        <v>3422</v>
      </c>
      <c r="E33" s="27"/>
    </row>
    <row r="34" spans="1:5" ht="15.75">
      <c r="A34" s="18">
        <v>25</v>
      </c>
      <c r="B34" s="26" t="s">
        <v>39</v>
      </c>
      <c r="C34" s="27">
        <f t="shared" si="0"/>
        <v>1648</v>
      </c>
      <c r="D34" s="27">
        <v>1648</v>
      </c>
      <c r="E34" s="27"/>
    </row>
    <row r="35" spans="1:5" ht="15.75">
      <c r="A35" s="18">
        <v>26</v>
      </c>
      <c r="B35" s="26" t="s">
        <v>72</v>
      </c>
      <c r="C35" s="27">
        <f t="shared" si="0"/>
        <v>2443</v>
      </c>
      <c r="D35" s="27">
        <v>2443</v>
      </c>
      <c r="E35" s="27"/>
    </row>
    <row r="36" spans="1:5" ht="15.75">
      <c r="A36" s="18">
        <v>27</v>
      </c>
      <c r="B36" s="26" t="s">
        <v>40</v>
      </c>
      <c r="C36" s="27">
        <f t="shared" si="0"/>
        <v>0</v>
      </c>
      <c r="D36" s="27">
        <v>0</v>
      </c>
      <c r="E36" s="27"/>
    </row>
    <row r="37" spans="1:5" ht="15.75">
      <c r="A37" s="18">
        <v>28</v>
      </c>
      <c r="B37" s="26" t="s">
        <v>60</v>
      </c>
      <c r="C37" s="27">
        <f t="shared" si="0"/>
        <v>4208</v>
      </c>
      <c r="D37" s="27">
        <v>4208</v>
      </c>
      <c r="E37" s="27"/>
    </row>
    <row r="38" spans="1:5" ht="15.75">
      <c r="A38" s="18">
        <v>29</v>
      </c>
      <c r="B38" s="26" t="s">
        <v>41</v>
      </c>
      <c r="C38" s="27">
        <f t="shared" si="0"/>
        <v>1051</v>
      </c>
      <c r="D38" s="27">
        <v>1051</v>
      </c>
      <c r="E38" s="27"/>
    </row>
    <row r="39" spans="1:5" ht="15.75">
      <c r="A39" s="18">
        <v>30</v>
      </c>
      <c r="B39" s="26" t="s">
        <v>42</v>
      </c>
      <c r="C39" s="27">
        <f t="shared" si="0"/>
        <v>2895</v>
      </c>
      <c r="D39" s="27">
        <v>2895</v>
      </c>
      <c r="E39" s="27"/>
    </row>
    <row r="40" spans="1:5" ht="15.75">
      <c r="A40" s="18">
        <v>31</v>
      </c>
      <c r="B40" s="26" t="s">
        <v>16</v>
      </c>
      <c r="C40" s="27">
        <f t="shared" si="0"/>
        <v>5063</v>
      </c>
      <c r="D40" s="27">
        <v>5063</v>
      </c>
      <c r="E40" s="27"/>
    </row>
    <row r="41" spans="1:5" ht="15.75">
      <c r="A41" s="18">
        <v>32</v>
      </c>
      <c r="B41" s="26" t="s">
        <v>61</v>
      </c>
      <c r="C41" s="27">
        <f t="shared" si="0"/>
        <v>5929</v>
      </c>
      <c r="D41" s="27">
        <v>5929</v>
      </c>
      <c r="E41" s="27"/>
    </row>
    <row r="42" spans="1:5" ht="15.75">
      <c r="A42" s="18">
        <v>33</v>
      </c>
      <c r="B42" s="26" t="s">
        <v>43</v>
      </c>
      <c r="C42" s="27">
        <f t="shared" si="0"/>
        <v>4386</v>
      </c>
      <c r="D42" s="27">
        <v>4386</v>
      </c>
      <c r="E42" s="27"/>
    </row>
    <row r="43" spans="1:5" ht="15.75">
      <c r="A43" s="18">
        <v>34</v>
      </c>
      <c r="B43" s="26" t="s">
        <v>64</v>
      </c>
      <c r="C43" s="27">
        <f t="shared" si="0"/>
        <v>545</v>
      </c>
      <c r="D43" s="27">
        <v>545</v>
      </c>
      <c r="E43" s="27"/>
    </row>
    <row r="44" spans="1:5" ht="15.75" customHeight="1">
      <c r="A44" s="18">
        <v>35</v>
      </c>
      <c r="B44" s="26" t="s">
        <v>44</v>
      </c>
      <c r="C44" s="27">
        <f t="shared" si="0"/>
        <v>2209</v>
      </c>
      <c r="D44" s="27">
        <v>2209</v>
      </c>
      <c r="E44" s="27"/>
    </row>
    <row r="45" spans="1:5" ht="15.75">
      <c r="A45" s="18">
        <v>36</v>
      </c>
      <c r="B45" s="26" t="s">
        <v>62</v>
      </c>
      <c r="C45" s="27">
        <f t="shared" si="0"/>
        <v>1326</v>
      </c>
      <c r="D45" s="27">
        <v>1326</v>
      </c>
      <c r="E45" s="27"/>
    </row>
    <row r="46" spans="1:5" ht="15.75">
      <c r="A46" s="18">
        <v>37</v>
      </c>
      <c r="B46" s="26" t="s">
        <v>63</v>
      </c>
      <c r="C46" s="27">
        <f t="shared" si="0"/>
        <v>3667</v>
      </c>
      <c r="D46" s="27">
        <v>3667</v>
      </c>
      <c r="E46" s="27"/>
    </row>
    <row r="47" spans="1:5" ht="15.75" customHeight="1">
      <c r="A47" s="18">
        <v>38</v>
      </c>
      <c r="B47" s="26" t="s">
        <v>73</v>
      </c>
      <c r="C47" s="27">
        <f t="shared" si="0"/>
        <v>0</v>
      </c>
      <c r="D47" s="27">
        <v>0</v>
      </c>
      <c r="E47" s="27"/>
    </row>
    <row r="48" spans="1:5" ht="15.75">
      <c r="A48" s="18">
        <v>39</v>
      </c>
      <c r="B48" s="11" t="s">
        <v>75</v>
      </c>
      <c r="C48" s="10">
        <f>D48+E48</f>
        <v>6013</v>
      </c>
      <c r="D48" s="10">
        <v>6013</v>
      </c>
      <c r="E48" s="10"/>
    </row>
    <row r="49" spans="1:5" ht="15.75">
      <c r="A49" s="18">
        <v>40</v>
      </c>
      <c r="B49" s="11" t="s">
        <v>46</v>
      </c>
      <c r="C49" s="10">
        <f>D49+E49</f>
        <v>123869</v>
      </c>
      <c r="D49" s="10">
        <v>123869</v>
      </c>
      <c r="E49" s="10"/>
    </row>
    <row r="50" spans="1:5" s="3" customFormat="1" ht="15.75">
      <c r="A50" s="6"/>
      <c r="B50" s="6" t="s">
        <v>17</v>
      </c>
      <c r="C50" s="8">
        <f>SUM(C10:C49)</f>
        <v>200000</v>
      </c>
      <c r="D50" s="8">
        <f>SUM(D10:D49)</f>
        <v>200000</v>
      </c>
      <c r="E50" s="8">
        <f>SUM(E10:E49)</f>
        <v>0</v>
      </c>
    </row>
    <row r="51" spans="1:5" s="3" customFormat="1" ht="15.75">
      <c r="A51" s="14"/>
      <c r="B51" s="14"/>
      <c r="C51" s="15"/>
      <c r="D51" s="15"/>
      <c r="E51" s="21"/>
    </row>
    <row r="52" spans="1:5" s="3" customFormat="1" ht="15.75">
      <c r="A52" s="14"/>
      <c r="B52" s="14"/>
      <c r="C52" s="15"/>
      <c r="D52" s="15"/>
      <c r="E52" s="21"/>
    </row>
    <row r="54" spans="2:6" ht="15.75">
      <c r="B54" s="12" t="s">
        <v>9</v>
      </c>
      <c r="C54" s="39" t="s">
        <v>10</v>
      </c>
      <c r="D54" s="39"/>
      <c r="E54" s="38" t="s">
        <v>47</v>
      </c>
      <c r="F54" s="38"/>
    </row>
    <row r="55" spans="2:6" ht="15.75">
      <c r="B55" s="12" t="s">
        <v>49</v>
      </c>
      <c r="C55" s="39" t="s">
        <v>11</v>
      </c>
      <c r="D55" s="39"/>
      <c r="E55" s="38" t="s">
        <v>48</v>
      </c>
      <c r="F55" s="38"/>
    </row>
    <row r="58" ht="15.75">
      <c r="C58" s="37" t="s">
        <v>106</v>
      </c>
    </row>
    <row r="59" ht="15.75">
      <c r="C59" s="37"/>
    </row>
    <row r="60" ht="15.75">
      <c r="C60" s="37" t="s">
        <v>107</v>
      </c>
    </row>
    <row r="61" ht="15.75">
      <c r="C61" s="37"/>
    </row>
  </sheetData>
  <sheetProtection/>
  <mergeCells count="6">
    <mergeCell ref="D1:E1"/>
    <mergeCell ref="A5:E5"/>
    <mergeCell ref="C54:D54"/>
    <mergeCell ref="E54:F54"/>
    <mergeCell ref="C55:D55"/>
    <mergeCell ref="E55:F55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pane xSplit="2" ySplit="9" topLeftCell="C3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9" sqref="C59:C6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18.421875" style="2" customWidth="1"/>
    <col min="4" max="4" width="23.421875" style="2" customWidth="1"/>
    <col min="5" max="5" width="14.7109375" style="2" customWidth="1"/>
    <col min="6" max="16384" width="9.140625" style="1" customWidth="1"/>
  </cols>
  <sheetData>
    <row r="1" spans="4:5" ht="15.75">
      <c r="D1" s="39" t="s">
        <v>110</v>
      </c>
      <c r="E1" s="39"/>
    </row>
    <row r="5" spans="1:5" ht="15.75">
      <c r="A5" s="38" t="s">
        <v>101</v>
      </c>
      <c r="B5" s="38"/>
      <c r="C5" s="38"/>
      <c r="D5" s="38"/>
      <c r="E5" s="38"/>
    </row>
    <row r="6" spans="1:4" ht="15.75">
      <c r="A6" s="12"/>
      <c r="B6" s="12"/>
      <c r="C6" s="13"/>
      <c r="D6" s="13"/>
    </row>
    <row r="7" spans="1:4" ht="15.75">
      <c r="A7" s="12"/>
      <c r="B7" s="12"/>
      <c r="C7" s="13"/>
      <c r="D7" s="13"/>
    </row>
    <row r="8" spans="1:4" ht="15.75">
      <c r="A8" s="12"/>
      <c r="B8" s="12"/>
      <c r="C8" s="13"/>
      <c r="D8" s="13"/>
    </row>
    <row r="9" spans="1:5" ht="78.75">
      <c r="A9" s="16" t="s">
        <v>14</v>
      </c>
      <c r="B9" s="16" t="s">
        <v>66</v>
      </c>
      <c r="C9" s="19" t="s">
        <v>91</v>
      </c>
      <c r="D9" s="17" t="s">
        <v>89</v>
      </c>
      <c r="E9" s="17" t="s">
        <v>90</v>
      </c>
    </row>
    <row r="10" spans="1:5" ht="15.75">
      <c r="A10" s="18">
        <v>1</v>
      </c>
      <c r="B10" s="11" t="s">
        <v>18</v>
      </c>
      <c r="C10" s="10">
        <f aca="true" t="shared" si="0" ref="C10:C22">D10</f>
        <v>142290</v>
      </c>
      <c r="D10" s="10">
        <v>142290</v>
      </c>
      <c r="E10" s="10"/>
    </row>
    <row r="11" spans="1:5" ht="31.5">
      <c r="A11" s="18">
        <v>2</v>
      </c>
      <c r="B11" s="9" t="s">
        <v>45</v>
      </c>
      <c r="C11" s="10">
        <f t="shared" si="0"/>
        <v>181933</v>
      </c>
      <c r="D11" s="10">
        <v>181933</v>
      </c>
      <c r="E11" s="10"/>
    </row>
    <row r="12" spans="1:5" ht="15.75">
      <c r="A12" s="18">
        <v>3</v>
      </c>
      <c r="B12" s="11" t="s">
        <v>19</v>
      </c>
      <c r="C12" s="10">
        <f t="shared" si="0"/>
        <v>145829</v>
      </c>
      <c r="D12" s="10">
        <v>145829</v>
      </c>
      <c r="E12" s="10"/>
    </row>
    <row r="13" spans="1:5" ht="15.75">
      <c r="A13" s="18">
        <v>4</v>
      </c>
      <c r="B13" s="11" t="s">
        <v>20</v>
      </c>
      <c r="C13" s="10">
        <f t="shared" si="0"/>
        <v>152200</v>
      </c>
      <c r="D13" s="10">
        <v>152200</v>
      </c>
      <c r="E13" s="10"/>
    </row>
    <row r="14" spans="1:5" ht="15.75">
      <c r="A14" s="18">
        <v>5</v>
      </c>
      <c r="B14" s="11" t="s">
        <v>21</v>
      </c>
      <c r="C14" s="10">
        <f t="shared" si="0"/>
        <v>143000</v>
      </c>
      <c r="D14" s="10">
        <v>143000</v>
      </c>
      <c r="E14" s="10"/>
    </row>
    <row r="15" spans="1:5" ht="15.75">
      <c r="A15" s="18">
        <v>6</v>
      </c>
      <c r="B15" s="11" t="s">
        <v>22</v>
      </c>
      <c r="C15" s="10">
        <f t="shared" si="0"/>
        <v>163527</v>
      </c>
      <c r="D15" s="10">
        <v>163527</v>
      </c>
      <c r="E15" s="10"/>
    </row>
    <row r="16" spans="1:5" ht="15.75">
      <c r="A16" s="18">
        <v>7</v>
      </c>
      <c r="B16" s="11" t="s">
        <v>26</v>
      </c>
      <c r="C16" s="10">
        <f t="shared" si="0"/>
        <v>120344</v>
      </c>
      <c r="D16" s="10">
        <v>120344</v>
      </c>
      <c r="E16" s="10"/>
    </row>
    <row r="17" spans="1:5" ht="15.75">
      <c r="A17" s="18">
        <v>8</v>
      </c>
      <c r="B17" s="11" t="s">
        <v>23</v>
      </c>
      <c r="C17" s="10">
        <f t="shared" si="0"/>
        <v>234915</v>
      </c>
      <c r="D17" s="10">
        <v>234915</v>
      </c>
      <c r="E17" s="10"/>
    </row>
    <row r="18" spans="1:5" ht="15.75">
      <c r="A18" s="18">
        <v>9</v>
      </c>
      <c r="B18" s="11" t="s">
        <v>24</v>
      </c>
      <c r="C18" s="10">
        <f t="shared" si="0"/>
        <v>152200</v>
      </c>
      <c r="D18" s="10">
        <v>152200</v>
      </c>
      <c r="E18" s="10"/>
    </row>
    <row r="19" spans="1:5" ht="15.75">
      <c r="A19" s="18">
        <v>10</v>
      </c>
      <c r="B19" s="11" t="s">
        <v>27</v>
      </c>
      <c r="C19" s="10">
        <f t="shared" si="0"/>
        <v>184056</v>
      </c>
      <c r="D19" s="10">
        <v>184056</v>
      </c>
      <c r="E19" s="10"/>
    </row>
    <row r="20" spans="1:5" ht="15.75">
      <c r="A20" s="18">
        <v>11</v>
      </c>
      <c r="B20" s="11" t="s">
        <v>25</v>
      </c>
      <c r="C20" s="10">
        <f t="shared" si="0"/>
        <v>155740</v>
      </c>
      <c r="D20" s="10">
        <v>155740</v>
      </c>
      <c r="E20" s="10"/>
    </row>
    <row r="21" spans="1:5" ht="15.75">
      <c r="A21" s="18">
        <v>12</v>
      </c>
      <c r="B21" s="11" t="s">
        <v>28</v>
      </c>
      <c r="C21" s="10">
        <f t="shared" si="0"/>
        <v>114681</v>
      </c>
      <c r="D21" s="10">
        <v>114681</v>
      </c>
      <c r="E21" s="10"/>
    </row>
    <row r="22" spans="1:5" ht="15.75">
      <c r="A22" s="18">
        <v>13</v>
      </c>
      <c r="B22" s="26" t="s">
        <v>29</v>
      </c>
      <c r="C22" s="27">
        <f t="shared" si="0"/>
        <v>581075</v>
      </c>
      <c r="D22" s="27">
        <v>581075</v>
      </c>
      <c r="E22" s="27"/>
    </row>
    <row r="23" spans="1:5" ht="15.75" customHeight="1">
      <c r="A23" s="18">
        <v>14</v>
      </c>
      <c r="B23" s="26" t="s">
        <v>30</v>
      </c>
      <c r="C23" s="27">
        <f aca="true" t="shared" si="1" ref="C23:C47">D23</f>
        <v>473449</v>
      </c>
      <c r="D23" s="27">
        <v>473449</v>
      </c>
      <c r="E23" s="27"/>
    </row>
    <row r="24" spans="1:5" ht="15.75">
      <c r="A24" s="18">
        <v>15</v>
      </c>
      <c r="B24" s="26" t="s">
        <v>71</v>
      </c>
      <c r="C24" s="27">
        <f t="shared" si="1"/>
        <v>519838</v>
      </c>
      <c r="D24" s="27">
        <v>519838</v>
      </c>
      <c r="E24" s="27"/>
    </row>
    <row r="25" spans="1:5" ht="15.75">
      <c r="A25" s="18">
        <v>16</v>
      </c>
      <c r="B25" s="26" t="s">
        <v>31</v>
      </c>
      <c r="C25" s="27">
        <f t="shared" si="1"/>
        <v>430470</v>
      </c>
      <c r="D25" s="27">
        <v>430470</v>
      </c>
      <c r="E25" s="27"/>
    </row>
    <row r="26" spans="1:5" ht="15.75">
      <c r="A26" s="18">
        <v>17</v>
      </c>
      <c r="B26" s="26" t="s">
        <v>32</v>
      </c>
      <c r="C26" s="27">
        <f t="shared" si="1"/>
        <v>487775</v>
      </c>
      <c r="D26" s="27">
        <v>487775</v>
      </c>
      <c r="E26" s="27"/>
    </row>
    <row r="27" spans="1:5" ht="15.75">
      <c r="A27" s="18">
        <v>18</v>
      </c>
      <c r="B27" s="26" t="s">
        <v>59</v>
      </c>
      <c r="C27" s="27">
        <f t="shared" si="1"/>
        <v>477542</v>
      </c>
      <c r="D27" s="27">
        <v>477542</v>
      </c>
      <c r="E27" s="27"/>
    </row>
    <row r="28" spans="1:5" ht="15.75">
      <c r="A28" s="18">
        <v>19</v>
      </c>
      <c r="B28" s="26" t="s">
        <v>33</v>
      </c>
      <c r="C28" s="27">
        <f t="shared" si="1"/>
        <v>299487</v>
      </c>
      <c r="D28" s="27">
        <v>299487</v>
      </c>
      <c r="E28" s="27"/>
    </row>
    <row r="29" spans="1:5" ht="15.75">
      <c r="A29" s="18">
        <v>20</v>
      </c>
      <c r="B29" s="26" t="s">
        <v>34</v>
      </c>
      <c r="C29" s="27">
        <f t="shared" si="1"/>
        <v>438656</v>
      </c>
      <c r="D29" s="27">
        <v>438656</v>
      </c>
      <c r="E29" s="27"/>
    </row>
    <row r="30" spans="1:5" ht="15.75">
      <c r="A30" s="18">
        <v>21</v>
      </c>
      <c r="B30" s="26" t="s">
        <v>35</v>
      </c>
      <c r="C30" s="27">
        <f t="shared" si="1"/>
        <v>654917</v>
      </c>
      <c r="D30" s="27">
        <v>654917</v>
      </c>
      <c r="E30" s="27"/>
    </row>
    <row r="31" spans="1:5" ht="15.75">
      <c r="A31" s="18">
        <v>22</v>
      </c>
      <c r="B31" s="26" t="s">
        <v>36</v>
      </c>
      <c r="C31" s="27">
        <f t="shared" si="1"/>
        <v>325410</v>
      </c>
      <c r="D31" s="27">
        <v>325410</v>
      </c>
      <c r="E31" s="27"/>
    </row>
    <row r="32" spans="1:5" ht="15.75">
      <c r="A32" s="18">
        <v>23</v>
      </c>
      <c r="B32" s="26" t="s">
        <v>37</v>
      </c>
      <c r="C32" s="27">
        <f t="shared" si="1"/>
        <v>552745</v>
      </c>
      <c r="D32" s="27">
        <v>552745</v>
      </c>
      <c r="E32" s="27"/>
    </row>
    <row r="33" spans="1:5" ht="15.75">
      <c r="A33" s="18">
        <v>24</v>
      </c>
      <c r="B33" s="26" t="s">
        <v>38</v>
      </c>
      <c r="C33" s="27">
        <f t="shared" si="1"/>
        <v>578292</v>
      </c>
      <c r="D33" s="27">
        <v>578292</v>
      </c>
      <c r="E33" s="27"/>
    </row>
    <row r="34" spans="1:5" ht="15.75">
      <c r="A34" s="18">
        <v>25</v>
      </c>
      <c r="B34" s="26" t="s">
        <v>39</v>
      </c>
      <c r="C34" s="27">
        <f t="shared" si="1"/>
        <v>578291</v>
      </c>
      <c r="D34" s="27">
        <v>578291</v>
      </c>
      <c r="E34" s="27"/>
    </row>
    <row r="35" spans="1:5" ht="15.75">
      <c r="A35" s="18">
        <v>26</v>
      </c>
      <c r="B35" s="26" t="s">
        <v>72</v>
      </c>
      <c r="C35" s="27">
        <f t="shared" si="1"/>
        <v>822729</v>
      </c>
      <c r="D35" s="27">
        <v>822729</v>
      </c>
      <c r="E35" s="27"/>
    </row>
    <row r="36" spans="1:5" ht="15.75">
      <c r="A36" s="18">
        <v>27</v>
      </c>
      <c r="B36" s="26" t="s">
        <v>40</v>
      </c>
      <c r="C36" s="27">
        <f t="shared" si="1"/>
        <v>500102</v>
      </c>
      <c r="D36" s="27">
        <v>500102</v>
      </c>
      <c r="E36" s="27"/>
    </row>
    <row r="37" spans="1:5" ht="15.75">
      <c r="A37" s="18">
        <v>28</v>
      </c>
      <c r="B37" s="26" t="s">
        <v>60</v>
      </c>
      <c r="C37" s="27">
        <f t="shared" si="1"/>
        <v>466814</v>
      </c>
      <c r="D37" s="27">
        <v>466814</v>
      </c>
      <c r="E37" s="27"/>
    </row>
    <row r="38" spans="1:5" ht="15.75">
      <c r="A38" s="18">
        <v>29</v>
      </c>
      <c r="B38" s="26" t="s">
        <v>41</v>
      </c>
      <c r="C38" s="27">
        <f t="shared" si="1"/>
        <v>755471</v>
      </c>
      <c r="D38" s="27">
        <v>755471</v>
      </c>
      <c r="E38" s="27"/>
    </row>
    <row r="39" spans="1:5" ht="15.75">
      <c r="A39" s="18">
        <v>30</v>
      </c>
      <c r="B39" s="26" t="s">
        <v>42</v>
      </c>
      <c r="C39" s="27">
        <f t="shared" si="1"/>
        <v>315080</v>
      </c>
      <c r="D39" s="27">
        <v>315080</v>
      </c>
      <c r="E39" s="27"/>
    </row>
    <row r="40" spans="1:5" ht="15.75">
      <c r="A40" s="18">
        <v>31</v>
      </c>
      <c r="B40" s="26" t="s">
        <v>16</v>
      </c>
      <c r="C40" s="27">
        <f t="shared" si="1"/>
        <v>592226</v>
      </c>
      <c r="D40" s="27">
        <v>592226</v>
      </c>
      <c r="E40" s="27"/>
    </row>
    <row r="41" spans="1:5" ht="15.75">
      <c r="A41" s="18">
        <v>32</v>
      </c>
      <c r="B41" s="26" t="s">
        <v>61</v>
      </c>
      <c r="C41" s="27">
        <f t="shared" si="1"/>
        <v>406430</v>
      </c>
      <c r="D41" s="27">
        <v>406430</v>
      </c>
      <c r="E41" s="27"/>
    </row>
    <row r="42" spans="1:5" ht="15.75">
      <c r="A42" s="18">
        <v>33</v>
      </c>
      <c r="B42" s="26" t="s">
        <v>43</v>
      </c>
      <c r="C42" s="27">
        <f t="shared" si="1"/>
        <v>676483</v>
      </c>
      <c r="D42" s="27">
        <v>676483</v>
      </c>
      <c r="E42" s="27"/>
    </row>
    <row r="43" spans="1:5" ht="15.75">
      <c r="A43" s="18">
        <v>34</v>
      </c>
      <c r="B43" s="26" t="s">
        <v>64</v>
      </c>
      <c r="C43" s="27">
        <f t="shared" si="1"/>
        <v>387850</v>
      </c>
      <c r="D43" s="27">
        <v>387850</v>
      </c>
      <c r="E43" s="27"/>
    </row>
    <row r="44" spans="1:5" ht="15.75" customHeight="1">
      <c r="A44" s="18">
        <v>35</v>
      </c>
      <c r="B44" s="26" t="s">
        <v>44</v>
      </c>
      <c r="C44" s="27">
        <f t="shared" si="1"/>
        <v>419590</v>
      </c>
      <c r="D44" s="27">
        <v>419590</v>
      </c>
      <c r="E44" s="27"/>
    </row>
    <row r="45" spans="1:5" ht="15.75">
      <c r="A45" s="18">
        <v>36</v>
      </c>
      <c r="B45" s="26" t="s">
        <v>62</v>
      </c>
      <c r="C45" s="27">
        <f t="shared" si="1"/>
        <v>326692</v>
      </c>
      <c r="D45" s="27">
        <v>326692</v>
      </c>
      <c r="E45" s="27"/>
    </row>
    <row r="46" spans="1:5" ht="15.75">
      <c r="A46" s="18">
        <v>37</v>
      </c>
      <c r="B46" s="26" t="s">
        <v>63</v>
      </c>
      <c r="C46" s="27">
        <f t="shared" si="1"/>
        <v>483845</v>
      </c>
      <c r="D46" s="27">
        <v>483845</v>
      </c>
      <c r="E46" s="27"/>
    </row>
    <row r="47" spans="1:5" ht="15.75" customHeight="1">
      <c r="A47" s="18">
        <v>38</v>
      </c>
      <c r="B47" s="26" t="s">
        <v>73</v>
      </c>
      <c r="C47" s="27">
        <f t="shared" si="1"/>
        <v>715586</v>
      </c>
      <c r="D47" s="27">
        <v>715586</v>
      </c>
      <c r="E47" s="27"/>
    </row>
    <row r="48" spans="1:5" ht="15.75">
      <c r="A48" s="18">
        <v>39</v>
      </c>
      <c r="B48" s="11" t="s">
        <v>75</v>
      </c>
      <c r="C48" s="10">
        <f>D48+E48</f>
        <v>294440</v>
      </c>
      <c r="D48" s="10">
        <v>294440</v>
      </c>
      <c r="E48" s="10"/>
    </row>
    <row r="49" spans="1:5" ht="15.75">
      <c r="A49" s="18">
        <v>40</v>
      </c>
      <c r="B49" s="11" t="s">
        <v>46</v>
      </c>
      <c r="C49" s="10">
        <f>D49+E49</f>
        <v>0</v>
      </c>
      <c r="D49" s="10"/>
      <c r="E49" s="10"/>
    </row>
    <row r="50" spans="1:5" ht="15.75">
      <c r="A50" s="18">
        <v>41</v>
      </c>
      <c r="B50" s="11" t="s">
        <v>54</v>
      </c>
      <c r="C50" s="10">
        <f>D50+E50</f>
        <v>154400</v>
      </c>
      <c r="D50" s="10"/>
      <c r="E50" s="10">
        <v>154400</v>
      </c>
    </row>
    <row r="51" spans="1:5" ht="15.75">
      <c r="A51" s="18">
        <v>42</v>
      </c>
      <c r="B51" s="11" t="s">
        <v>84</v>
      </c>
      <c r="C51" s="10">
        <f>D51+E51</f>
        <v>8600</v>
      </c>
      <c r="D51" s="10"/>
      <c r="E51" s="10">
        <v>8600</v>
      </c>
    </row>
    <row r="52" spans="1:5" s="3" customFormat="1" ht="15.75">
      <c r="A52" s="6"/>
      <c r="B52" s="6" t="s">
        <v>17</v>
      </c>
      <c r="C52" s="8">
        <f>SUM(C10:C51)</f>
        <v>15615000</v>
      </c>
      <c r="D52" s="8">
        <f>SUM(D10:D51)</f>
        <v>15452000</v>
      </c>
      <c r="E52" s="8">
        <f>SUM(E10:E51)</f>
        <v>163000</v>
      </c>
    </row>
    <row r="53" spans="1:5" s="3" customFormat="1" ht="15.75">
      <c r="A53" s="14"/>
      <c r="B53" s="14"/>
      <c r="C53" s="15"/>
      <c r="D53" s="15"/>
      <c r="E53" s="21"/>
    </row>
    <row r="54" spans="1:5" s="3" customFormat="1" ht="15.75">
      <c r="A54" s="14"/>
      <c r="B54" s="14"/>
      <c r="C54" s="15"/>
      <c r="D54" s="15"/>
      <c r="E54" s="21"/>
    </row>
    <row r="56" spans="2:6" ht="15.75">
      <c r="B56" s="12" t="s">
        <v>9</v>
      </c>
      <c r="C56" s="39" t="s">
        <v>10</v>
      </c>
      <c r="D56" s="39"/>
      <c r="E56" s="38" t="s">
        <v>47</v>
      </c>
      <c r="F56" s="38"/>
    </row>
    <row r="57" spans="2:6" ht="15.75">
      <c r="B57" s="12" t="s">
        <v>49</v>
      </c>
      <c r="C57" s="39" t="s">
        <v>11</v>
      </c>
      <c r="D57" s="39"/>
      <c r="E57" s="38" t="s">
        <v>48</v>
      </c>
      <c r="F57" s="38"/>
    </row>
    <row r="59" ht="15.75">
      <c r="C59" s="37" t="s">
        <v>106</v>
      </c>
    </row>
    <row r="60" ht="15.75">
      <c r="C60" s="37"/>
    </row>
    <row r="61" ht="15.75">
      <c r="C61" s="37" t="s">
        <v>107</v>
      </c>
    </row>
    <row r="62" ht="15.75">
      <c r="C62" s="37"/>
    </row>
  </sheetData>
  <sheetProtection/>
  <mergeCells count="6">
    <mergeCell ref="E57:F57"/>
    <mergeCell ref="D1:E1"/>
    <mergeCell ref="A5:E5"/>
    <mergeCell ref="C56:D56"/>
    <mergeCell ref="E56:F56"/>
    <mergeCell ref="C57:D57"/>
  </mergeCells>
  <printOptions/>
  <pageMargins left="0.75" right="0.19" top="0.56" bottom="0.1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51" sqref="B51:B54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4" width="14.28125" style="1" bestFit="1" customWidth="1"/>
    <col min="5" max="16384" width="9.140625" style="1" customWidth="1"/>
  </cols>
  <sheetData>
    <row r="1" ht="15.75">
      <c r="D1" s="13" t="s">
        <v>111</v>
      </c>
    </row>
    <row r="2" spans="1:4" ht="15.75">
      <c r="A2" s="38" t="s">
        <v>102</v>
      </c>
      <c r="B2" s="38"/>
      <c r="C2" s="38"/>
      <c r="D2" s="38"/>
    </row>
    <row r="3" ht="15.75"/>
    <row r="4" spans="1:3" ht="47.25">
      <c r="A4" s="16" t="s">
        <v>14</v>
      </c>
      <c r="B4" s="16" t="s">
        <v>15</v>
      </c>
      <c r="C4" s="17" t="s">
        <v>2</v>
      </c>
    </row>
    <row r="5" spans="1:4" ht="15.75">
      <c r="A5" s="18">
        <v>1</v>
      </c>
      <c r="B5" s="11" t="s">
        <v>18</v>
      </c>
      <c r="C5" s="10">
        <v>43617</v>
      </c>
      <c r="D5" s="2"/>
    </row>
    <row r="6" spans="1:4" ht="31.5">
      <c r="A6" s="18">
        <v>2</v>
      </c>
      <c r="B6" s="9" t="s">
        <v>45</v>
      </c>
      <c r="C6" s="10">
        <v>139901</v>
      </c>
      <c r="D6" s="2"/>
    </row>
    <row r="7" spans="1:4" ht="15.75">
      <c r="A7" s="18">
        <v>3</v>
      </c>
      <c r="B7" s="11" t="s">
        <v>19</v>
      </c>
      <c r="C7" s="10">
        <v>702702</v>
      </c>
      <c r="D7" s="2"/>
    </row>
    <row r="8" spans="1:4" ht="15.75">
      <c r="A8" s="18">
        <v>4</v>
      </c>
      <c r="B8" s="11" t="s">
        <v>68</v>
      </c>
      <c r="C8" s="10">
        <v>46655</v>
      </c>
      <c r="D8" s="2"/>
    </row>
    <row r="9" spans="1:4" ht="15.75">
      <c r="A9" s="18">
        <v>5</v>
      </c>
      <c r="B9" s="11" t="s">
        <v>67</v>
      </c>
      <c r="C9" s="10">
        <v>43834</v>
      </c>
      <c r="D9" s="2"/>
    </row>
    <row r="10" spans="1:4" ht="15.75">
      <c r="A10" s="18">
        <v>6</v>
      </c>
      <c r="B10" s="11" t="s">
        <v>22</v>
      </c>
      <c r="C10" s="10">
        <v>57412</v>
      </c>
      <c r="D10" s="2"/>
    </row>
    <row r="11" spans="1:4" ht="15.75">
      <c r="A11" s="18">
        <v>7</v>
      </c>
      <c r="B11" s="11" t="s">
        <v>26</v>
      </c>
      <c r="C11" s="10">
        <v>36890</v>
      </c>
      <c r="D11" s="2"/>
    </row>
    <row r="12" spans="1:4" ht="15.75">
      <c r="A12" s="18">
        <v>8</v>
      </c>
      <c r="B12" s="11" t="s">
        <v>23</v>
      </c>
      <c r="C12" s="10">
        <v>71940</v>
      </c>
      <c r="D12" s="2"/>
    </row>
    <row r="13" spans="1:4" ht="15.75">
      <c r="A13" s="18">
        <v>9</v>
      </c>
      <c r="B13" s="11" t="s">
        <v>24</v>
      </c>
      <c r="C13" s="10">
        <v>46655</v>
      </c>
      <c r="D13" s="2"/>
    </row>
    <row r="14" spans="1:4" ht="15.75">
      <c r="A14" s="18">
        <v>10</v>
      </c>
      <c r="B14" s="11" t="s">
        <v>27</v>
      </c>
      <c r="C14" s="10">
        <v>75675</v>
      </c>
      <c r="D14" s="2"/>
    </row>
    <row r="15" spans="1:4" ht="15.75">
      <c r="A15" s="18">
        <v>11</v>
      </c>
      <c r="B15" s="11" t="s">
        <v>25</v>
      </c>
      <c r="C15" s="10">
        <v>47740</v>
      </c>
      <c r="D15" s="2"/>
    </row>
    <row r="16" spans="1:4" ht="15.75">
      <c r="A16" s="18">
        <v>12</v>
      </c>
      <c r="B16" s="11" t="s">
        <v>28</v>
      </c>
      <c r="C16" s="10">
        <v>35154</v>
      </c>
      <c r="D16" s="2"/>
    </row>
    <row r="17" spans="1:4" ht="15.75">
      <c r="A17" s="18">
        <v>13</v>
      </c>
      <c r="B17" s="25" t="s">
        <v>29</v>
      </c>
      <c r="C17" s="22">
        <v>320766</v>
      </c>
      <c r="D17" s="2"/>
    </row>
    <row r="18" spans="1:4" ht="24" customHeight="1">
      <c r="A18" s="18">
        <v>14</v>
      </c>
      <c r="B18" s="23" t="s">
        <v>30</v>
      </c>
      <c r="C18" s="22">
        <v>151549</v>
      </c>
      <c r="D18" s="2"/>
    </row>
    <row r="19" spans="1:4" ht="15.75">
      <c r="A19" s="18">
        <v>15</v>
      </c>
      <c r="B19" s="25" t="s">
        <v>71</v>
      </c>
      <c r="C19" s="22">
        <v>159258</v>
      </c>
      <c r="D19" s="2"/>
    </row>
    <row r="20" spans="1:4" ht="15.75">
      <c r="A20" s="18">
        <v>16</v>
      </c>
      <c r="B20" s="25" t="s">
        <v>31</v>
      </c>
      <c r="C20" s="22">
        <v>131879</v>
      </c>
      <c r="D20" s="2"/>
    </row>
    <row r="21" spans="1:4" ht="15.75">
      <c r="A21" s="18">
        <v>17</v>
      </c>
      <c r="B21" s="25" t="s">
        <v>32</v>
      </c>
      <c r="C21" s="22">
        <v>149435</v>
      </c>
      <c r="D21" s="2"/>
    </row>
    <row r="22" spans="1:4" ht="15.75">
      <c r="A22" s="18">
        <v>18</v>
      </c>
      <c r="B22" s="25" t="s">
        <v>58</v>
      </c>
      <c r="C22" s="22">
        <v>146300</v>
      </c>
      <c r="D22" s="2"/>
    </row>
    <row r="23" spans="1:4" ht="15.75">
      <c r="A23" s="18">
        <v>19</v>
      </c>
      <c r="B23" s="25" t="s">
        <v>33</v>
      </c>
      <c r="C23" s="22">
        <v>91751</v>
      </c>
      <c r="D23" s="2"/>
    </row>
    <row r="24" spans="1:4" ht="15.75">
      <c r="A24" s="18">
        <v>20</v>
      </c>
      <c r="B24" s="25" t="s">
        <v>34</v>
      </c>
      <c r="C24" s="22">
        <v>134387</v>
      </c>
      <c r="D24" s="2"/>
    </row>
    <row r="25" spans="1:4" ht="15.75">
      <c r="A25" s="18">
        <v>21</v>
      </c>
      <c r="B25" s="25" t="s">
        <v>35</v>
      </c>
      <c r="C25" s="22">
        <v>201188</v>
      </c>
      <c r="D25" s="2"/>
    </row>
    <row r="26" spans="1:4" ht="15.75">
      <c r="A26" s="18">
        <v>22</v>
      </c>
      <c r="B26" s="25" t="s">
        <v>36</v>
      </c>
      <c r="C26" s="22">
        <v>99693</v>
      </c>
      <c r="D26" s="2"/>
    </row>
    <row r="27" spans="1:4" ht="15.75">
      <c r="A27" s="18">
        <v>23</v>
      </c>
      <c r="B27" s="25" t="s">
        <v>37</v>
      </c>
      <c r="C27" s="22">
        <v>353694</v>
      </c>
      <c r="D27" s="2"/>
    </row>
    <row r="28" spans="1:4" ht="15.75">
      <c r="A28" s="18">
        <v>24</v>
      </c>
      <c r="B28" s="25" t="s">
        <v>38</v>
      </c>
      <c r="C28" s="22">
        <v>177786</v>
      </c>
      <c r="D28" s="2"/>
    </row>
    <row r="29" spans="1:4" ht="15.75">
      <c r="A29" s="18">
        <v>25</v>
      </c>
      <c r="B29" s="25" t="s">
        <v>39</v>
      </c>
      <c r="C29" s="22">
        <v>177786</v>
      </c>
      <c r="D29" s="2"/>
    </row>
    <row r="30" spans="1:4" ht="15.75">
      <c r="A30" s="18">
        <v>26</v>
      </c>
      <c r="B30" s="25" t="s">
        <v>72</v>
      </c>
      <c r="C30" s="22">
        <v>252480</v>
      </c>
      <c r="D30" s="2"/>
    </row>
    <row r="31" spans="1:4" ht="15.75">
      <c r="A31" s="18">
        <v>27</v>
      </c>
      <c r="B31" s="25" t="s">
        <v>40</v>
      </c>
      <c r="C31" s="22">
        <v>153748</v>
      </c>
      <c r="D31" s="2"/>
    </row>
    <row r="32" spans="1:4" ht="15.75">
      <c r="A32" s="18">
        <v>28</v>
      </c>
      <c r="B32" s="25" t="s">
        <v>60</v>
      </c>
      <c r="C32" s="22">
        <v>143514</v>
      </c>
      <c r="D32" s="2"/>
    </row>
    <row r="33" spans="1:4" ht="15.75">
      <c r="A33" s="18">
        <v>29</v>
      </c>
      <c r="B33" s="25" t="s">
        <v>41</v>
      </c>
      <c r="C33" s="22">
        <v>405265</v>
      </c>
      <c r="D33" s="2"/>
    </row>
    <row r="34" spans="1:4" ht="15.75">
      <c r="A34" s="18">
        <v>30</v>
      </c>
      <c r="B34" s="25" t="s">
        <v>42</v>
      </c>
      <c r="C34" s="22">
        <v>96866</v>
      </c>
      <c r="D34" s="2"/>
    </row>
    <row r="35" spans="1:4" ht="15.75">
      <c r="A35" s="18">
        <v>31</v>
      </c>
      <c r="B35" s="25" t="s">
        <v>16</v>
      </c>
      <c r="C35" s="22">
        <v>182070</v>
      </c>
      <c r="D35" s="2"/>
    </row>
    <row r="36" spans="1:4" ht="15.75">
      <c r="A36" s="18">
        <v>32</v>
      </c>
      <c r="B36" s="25" t="s">
        <v>65</v>
      </c>
      <c r="C36" s="22">
        <v>124950</v>
      </c>
      <c r="D36" s="2"/>
    </row>
    <row r="37" spans="1:4" ht="15.75">
      <c r="A37" s="18">
        <v>33</v>
      </c>
      <c r="B37" s="25" t="s">
        <v>43</v>
      </c>
      <c r="C37" s="22">
        <v>207600</v>
      </c>
      <c r="D37" s="2"/>
    </row>
    <row r="38" spans="1:4" ht="15.75">
      <c r="A38" s="18">
        <v>34</v>
      </c>
      <c r="B38" s="25" t="s">
        <v>64</v>
      </c>
      <c r="C38" s="22">
        <v>260238</v>
      </c>
      <c r="D38" s="2"/>
    </row>
    <row r="39" spans="1:4" ht="31.5" customHeight="1">
      <c r="A39" s="18">
        <v>35</v>
      </c>
      <c r="B39" s="23" t="s">
        <v>44</v>
      </c>
      <c r="C39" s="22">
        <v>128996</v>
      </c>
      <c r="D39" s="2"/>
    </row>
    <row r="40" spans="1:4" ht="15.75">
      <c r="A40" s="18">
        <v>36</v>
      </c>
      <c r="B40" s="25" t="s">
        <v>62</v>
      </c>
      <c r="C40" s="22">
        <v>100436</v>
      </c>
      <c r="D40" s="2"/>
    </row>
    <row r="41" spans="1:4" ht="15.75">
      <c r="A41" s="18">
        <v>37</v>
      </c>
      <c r="B41" s="25" t="s">
        <v>63</v>
      </c>
      <c r="C41" s="22">
        <v>382502</v>
      </c>
      <c r="D41" s="2"/>
    </row>
    <row r="42" spans="1:4" ht="31.5" customHeight="1">
      <c r="A42" s="18">
        <v>38</v>
      </c>
      <c r="B42" s="23" t="s">
        <v>73</v>
      </c>
      <c r="C42" s="22">
        <v>219600</v>
      </c>
      <c r="D42" s="2"/>
    </row>
    <row r="43" spans="1:4" ht="15.75">
      <c r="A43" s="18">
        <v>39</v>
      </c>
      <c r="B43" s="9" t="s">
        <v>75</v>
      </c>
      <c r="C43" s="10">
        <v>194112</v>
      </c>
      <c r="D43" s="2"/>
    </row>
    <row r="44" spans="1:4" ht="15.75">
      <c r="A44" s="18">
        <v>40</v>
      </c>
      <c r="B44" s="11" t="s">
        <v>53</v>
      </c>
      <c r="C44" s="10">
        <f>1612968+1439008</f>
        <v>3051976</v>
      </c>
      <c r="D44" s="2"/>
    </row>
    <row r="45" spans="1:4" s="3" customFormat="1" ht="15.75">
      <c r="A45" s="6"/>
      <c r="B45" s="6" t="s">
        <v>17</v>
      </c>
      <c r="C45" s="8">
        <f>SUM(C5:C44)</f>
        <v>9548000</v>
      </c>
      <c r="D45" s="15"/>
    </row>
    <row r="46" spans="1:4" s="3" customFormat="1" ht="15.75">
      <c r="A46" s="14"/>
      <c r="B46" s="14"/>
      <c r="C46" s="15"/>
      <c r="D46" s="15"/>
    </row>
    <row r="47" spans="1:5" ht="15.75">
      <c r="A47" s="40" t="s">
        <v>9</v>
      </c>
      <c r="B47" s="40"/>
      <c r="C47" s="13" t="s">
        <v>10</v>
      </c>
      <c r="D47" s="38" t="s">
        <v>47</v>
      </c>
      <c r="E47" s="38"/>
    </row>
    <row r="48" spans="2:5" ht="15.75">
      <c r="B48" s="12" t="s">
        <v>49</v>
      </c>
      <c r="C48" s="13" t="s">
        <v>11</v>
      </c>
      <c r="D48" s="38" t="s">
        <v>48</v>
      </c>
      <c r="E48" s="38"/>
    </row>
    <row r="51" ht="15.75">
      <c r="B51" s="37" t="s">
        <v>106</v>
      </c>
    </row>
    <row r="52" ht="15.75">
      <c r="B52" s="37"/>
    </row>
    <row r="53" ht="15.75">
      <c r="B53" s="37" t="s">
        <v>107</v>
      </c>
    </row>
    <row r="54" ht="15.75">
      <c r="B54" s="37"/>
    </row>
  </sheetData>
  <sheetProtection/>
  <mergeCells count="4">
    <mergeCell ref="A47:B47"/>
    <mergeCell ref="D47:E47"/>
    <mergeCell ref="D48:E48"/>
    <mergeCell ref="A2:D2"/>
  </mergeCells>
  <printOptions/>
  <pageMargins left="0.91" right="0.19" top="0.21" bottom="0.16" header="0.17" footer="0.16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xSplit="2" ySplit="4" topLeftCell="C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9" sqref="B49:B52"/>
    </sheetView>
  </sheetViews>
  <sheetFormatPr defaultColWidth="9.140625" defaultRowHeight="12.75"/>
  <cols>
    <col min="1" max="1" width="5.140625" style="1" customWidth="1"/>
    <col min="2" max="2" width="40.00390625" style="1" customWidth="1"/>
    <col min="3" max="3" width="22.7109375" style="2" customWidth="1"/>
    <col min="4" max="16384" width="9.140625" style="1" customWidth="1"/>
  </cols>
  <sheetData>
    <row r="1" ht="15.75">
      <c r="D1" s="1" t="s">
        <v>112</v>
      </c>
    </row>
    <row r="2" spans="1:4" ht="15.75">
      <c r="A2" s="38" t="s">
        <v>103</v>
      </c>
      <c r="B2" s="38"/>
      <c r="C2" s="38"/>
      <c r="D2" s="38"/>
    </row>
    <row r="4" spans="1:3" ht="47.25">
      <c r="A4" s="16" t="s">
        <v>14</v>
      </c>
      <c r="B4" s="16" t="s">
        <v>15</v>
      </c>
      <c r="C4" s="17" t="s">
        <v>57</v>
      </c>
    </row>
    <row r="5" spans="1:3" ht="15.75">
      <c r="A5" s="18">
        <v>1</v>
      </c>
      <c r="B5" s="11" t="s">
        <v>18</v>
      </c>
      <c r="C5" s="10">
        <v>1683</v>
      </c>
    </row>
    <row r="6" spans="1:3" ht="31.5">
      <c r="A6" s="18">
        <v>2</v>
      </c>
      <c r="B6" s="9" t="s">
        <v>45</v>
      </c>
      <c r="C6" s="10">
        <v>0</v>
      </c>
    </row>
    <row r="7" spans="1:3" ht="15.75">
      <c r="A7" s="18">
        <v>3</v>
      </c>
      <c r="B7" s="11" t="s">
        <v>19</v>
      </c>
      <c r="C7" s="10">
        <v>5049</v>
      </c>
    </row>
    <row r="8" spans="1:3" ht="15.75">
      <c r="A8" s="18">
        <v>4</v>
      </c>
      <c r="B8" s="11" t="s">
        <v>68</v>
      </c>
      <c r="C8" s="10">
        <v>3564</v>
      </c>
    </row>
    <row r="9" spans="1:3" ht="15.75">
      <c r="A9" s="18">
        <v>5</v>
      </c>
      <c r="B9" s="11" t="s">
        <v>67</v>
      </c>
      <c r="C9" s="10"/>
    </row>
    <row r="10" spans="1:3" ht="15.75">
      <c r="A10" s="18">
        <v>6</v>
      </c>
      <c r="B10" s="11" t="s">
        <v>22</v>
      </c>
      <c r="C10" s="10">
        <v>8382</v>
      </c>
    </row>
    <row r="11" spans="1:3" ht="15.75">
      <c r="A11" s="18">
        <v>7</v>
      </c>
      <c r="B11" s="11" t="s">
        <v>26</v>
      </c>
      <c r="C11" s="10">
        <v>1078</v>
      </c>
    </row>
    <row r="12" spans="1:3" ht="15.75">
      <c r="A12" s="18">
        <v>8</v>
      </c>
      <c r="B12" s="11" t="s">
        <v>23</v>
      </c>
      <c r="C12" s="10">
        <v>10098</v>
      </c>
    </row>
    <row r="13" spans="1:3" ht="15.75">
      <c r="A13" s="18">
        <v>9</v>
      </c>
      <c r="B13" s="11" t="s">
        <v>24</v>
      </c>
      <c r="C13" s="10">
        <v>7425</v>
      </c>
    </row>
    <row r="14" spans="1:3" ht="15.75">
      <c r="A14" s="18">
        <v>10</v>
      </c>
      <c r="B14" s="11" t="s">
        <v>27</v>
      </c>
      <c r="C14" s="10">
        <v>1584</v>
      </c>
    </row>
    <row r="15" spans="1:3" ht="15.75">
      <c r="A15" s="18">
        <v>11</v>
      </c>
      <c r="B15" s="11" t="s">
        <v>25</v>
      </c>
      <c r="C15" s="10"/>
    </row>
    <row r="16" spans="1:3" ht="15.75">
      <c r="A16" s="18">
        <v>12</v>
      </c>
      <c r="B16" s="11" t="s">
        <v>28</v>
      </c>
      <c r="C16" s="10">
        <v>726</v>
      </c>
    </row>
    <row r="17" spans="1:3" ht="15.75">
      <c r="A17" s="18">
        <v>13</v>
      </c>
      <c r="B17" s="11" t="s">
        <v>29</v>
      </c>
      <c r="C17" s="10">
        <v>2068</v>
      </c>
    </row>
    <row r="18" spans="1:3" ht="24" customHeight="1">
      <c r="A18" s="18">
        <v>14</v>
      </c>
      <c r="B18" s="9" t="s">
        <v>30</v>
      </c>
      <c r="C18" s="10">
        <v>3696</v>
      </c>
    </row>
    <row r="19" spans="1:3" ht="15.75">
      <c r="A19" s="18">
        <v>15</v>
      </c>
      <c r="B19" s="11" t="s">
        <v>71</v>
      </c>
      <c r="C19" s="10">
        <v>26801</v>
      </c>
    </row>
    <row r="20" spans="1:3" ht="15.75">
      <c r="A20" s="18">
        <v>16</v>
      </c>
      <c r="B20" s="11" t="s">
        <v>31</v>
      </c>
      <c r="C20" s="10">
        <v>20740</v>
      </c>
    </row>
    <row r="21" spans="1:3" ht="15.75">
      <c r="A21" s="18">
        <v>17</v>
      </c>
      <c r="B21" s="11" t="s">
        <v>32</v>
      </c>
      <c r="C21" s="10">
        <v>28567</v>
      </c>
    </row>
    <row r="22" spans="1:3" ht="15.75">
      <c r="A22" s="18">
        <v>18</v>
      </c>
      <c r="B22" s="11" t="s">
        <v>58</v>
      </c>
      <c r="C22" s="10">
        <v>14014</v>
      </c>
    </row>
    <row r="23" spans="1:3" ht="15.75">
      <c r="A23" s="18">
        <v>19</v>
      </c>
      <c r="B23" s="11" t="s">
        <v>33</v>
      </c>
      <c r="C23" s="10">
        <v>24354</v>
      </c>
    </row>
    <row r="24" spans="1:3" ht="15.75">
      <c r="A24" s="18">
        <v>20</v>
      </c>
      <c r="B24" s="11" t="s">
        <v>34</v>
      </c>
      <c r="C24" s="10">
        <v>22396</v>
      </c>
    </row>
    <row r="25" spans="1:3" ht="15.75">
      <c r="A25" s="18">
        <v>21</v>
      </c>
      <c r="B25" s="11" t="s">
        <v>35</v>
      </c>
      <c r="C25" s="10">
        <v>5280</v>
      </c>
    </row>
    <row r="26" spans="1:3" ht="15.75">
      <c r="A26" s="18">
        <v>22</v>
      </c>
      <c r="B26" s="11" t="s">
        <v>36</v>
      </c>
      <c r="C26" s="10">
        <v>22066</v>
      </c>
    </row>
    <row r="27" spans="1:3" ht="15.75">
      <c r="A27" s="18">
        <v>23</v>
      </c>
      <c r="B27" s="11" t="s">
        <v>37</v>
      </c>
      <c r="C27" s="10">
        <v>2588</v>
      </c>
    </row>
    <row r="28" spans="1:3" ht="15.75">
      <c r="A28" s="18">
        <v>24</v>
      </c>
      <c r="B28" s="11" t="s">
        <v>38</v>
      </c>
      <c r="C28" s="10">
        <v>7758</v>
      </c>
    </row>
    <row r="29" spans="1:3" ht="15.75">
      <c r="A29" s="18">
        <v>25</v>
      </c>
      <c r="B29" s="11" t="s">
        <v>39</v>
      </c>
      <c r="C29" s="10">
        <v>7392</v>
      </c>
    </row>
    <row r="30" spans="1:3" ht="15.75">
      <c r="A30" s="18">
        <v>26</v>
      </c>
      <c r="B30" s="11" t="s">
        <v>72</v>
      </c>
      <c r="C30" s="10">
        <v>0</v>
      </c>
    </row>
    <row r="31" spans="1:3" ht="15.75">
      <c r="A31" s="18">
        <v>27</v>
      </c>
      <c r="B31" s="11" t="s">
        <v>40</v>
      </c>
      <c r="C31" s="10">
        <v>12496</v>
      </c>
    </row>
    <row r="32" spans="1:3" ht="15.75">
      <c r="A32" s="18">
        <v>28</v>
      </c>
      <c r="B32" s="11" t="s">
        <v>60</v>
      </c>
      <c r="C32" s="10">
        <v>4117</v>
      </c>
    </row>
    <row r="33" spans="1:3" ht="15.75">
      <c r="A33" s="18">
        <v>29</v>
      </c>
      <c r="B33" s="11" t="s">
        <v>41</v>
      </c>
      <c r="C33" s="10">
        <v>6369</v>
      </c>
    </row>
    <row r="34" spans="1:3" ht="15.75">
      <c r="A34" s="18">
        <v>30</v>
      </c>
      <c r="B34" s="11" t="s">
        <v>42</v>
      </c>
      <c r="C34" s="10">
        <v>10450</v>
      </c>
    </row>
    <row r="35" spans="1:3" ht="15.75">
      <c r="A35" s="18">
        <v>31</v>
      </c>
      <c r="B35" s="11" t="s">
        <v>16</v>
      </c>
      <c r="C35" s="10"/>
    </row>
    <row r="36" spans="1:3" ht="15.75">
      <c r="A36" s="18">
        <v>32</v>
      </c>
      <c r="B36" s="11" t="s">
        <v>65</v>
      </c>
      <c r="C36" s="10">
        <v>4642</v>
      </c>
    </row>
    <row r="37" spans="1:3" ht="15.75">
      <c r="A37" s="18">
        <v>33</v>
      </c>
      <c r="B37" s="11" t="s">
        <v>43</v>
      </c>
      <c r="C37" s="10">
        <v>8283</v>
      </c>
    </row>
    <row r="38" spans="1:3" ht="15.75">
      <c r="A38" s="18">
        <v>34</v>
      </c>
      <c r="B38" s="11" t="s">
        <v>64</v>
      </c>
      <c r="C38" s="10">
        <v>3080</v>
      </c>
    </row>
    <row r="39" spans="1:3" ht="31.5">
      <c r="A39" s="18">
        <v>35</v>
      </c>
      <c r="B39" s="9" t="s">
        <v>44</v>
      </c>
      <c r="C39" s="10">
        <v>6754</v>
      </c>
    </row>
    <row r="40" spans="1:3" ht="15.75">
      <c r="A40" s="18">
        <v>36</v>
      </c>
      <c r="B40" s="11" t="s">
        <v>62</v>
      </c>
      <c r="C40" s="10">
        <v>1056</v>
      </c>
    </row>
    <row r="41" spans="1:3" ht="15.75">
      <c r="A41" s="18">
        <v>37</v>
      </c>
      <c r="B41" s="11" t="s">
        <v>63</v>
      </c>
      <c r="C41" s="33">
        <v>211000</v>
      </c>
    </row>
    <row r="42" spans="1:3" ht="31.5">
      <c r="A42" s="18">
        <v>38</v>
      </c>
      <c r="B42" s="9" t="s">
        <v>73</v>
      </c>
      <c r="C42" s="10">
        <v>5808</v>
      </c>
    </row>
    <row r="43" spans="1:3" ht="15.75">
      <c r="A43" s="18">
        <v>39</v>
      </c>
      <c r="B43" s="11" t="s">
        <v>52</v>
      </c>
      <c r="C43" s="10">
        <v>1998636</v>
      </c>
    </row>
    <row r="44" spans="1:3" s="3" customFormat="1" ht="15.75">
      <c r="A44" s="6"/>
      <c r="B44" s="6" t="s">
        <v>17</v>
      </c>
      <c r="C44" s="8">
        <f>SUM(C5:C43)</f>
        <v>2500000</v>
      </c>
    </row>
    <row r="45" spans="1:5" ht="15.75">
      <c r="A45" s="40" t="s">
        <v>9</v>
      </c>
      <c r="B45" s="40"/>
      <c r="C45" s="13" t="s">
        <v>10</v>
      </c>
      <c r="D45" s="38" t="s">
        <v>47</v>
      </c>
      <c r="E45" s="38"/>
    </row>
    <row r="46" spans="2:5" ht="15.75">
      <c r="B46" s="12" t="s">
        <v>49</v>
      </c>
      <c r="C46" s="13" t="s">
        <v>11</v>
      </c>
      <c r="D46" s="38" t="s">
        <v>48</v>
      </c>
      <c r="E46" s="38"/>
    </row>
    <row r="49" ht="15.75">
      <c r="B49" s="37" t="s">
        <v>106</v>
      </c>
    </row>
    <row r="50" ht="15.75">
      <c r="B50" s="37"/>
    </row>
    <row r="51" ht="15.75">
      <c r="B51" s="37" t="s">
        <v>107</v>
      </c>
    </row>
    <row r="52" ht="15.75">
      <c r="B52" s="37"/>
    </row>
  </sheetData>
  <sheetProtection/>
  <mergeCells count="4">
    <mergeCell ref="A45:B45"/>
    <mergeCell ref="D45:E45"/>
    <mergeCell ref="D46:E46"/>
    <mergeCell ref="A2:D2"/>
  </mergeCells>
  <printOptions/>
  <pageMargins left="0.91" right="0.19" top="0.2" bottom="0.16" header="0.17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98" zoomScaleNormal="9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8" sqref="B18:B21"/>
    </sheetView>
  </sheetViews>
  <sheetFormatPr defaultColWidth="9.140625" defaultRowHeight="12.75"/>
  <cols>
    <col min="1" max="1" width="5.140625" style="1" customWidth="1"/>
    <col min="2" max="2" width="50.140625" style="1" customWidth="1"/>
    <col min="3" max="3" width="16.28125" style="2" customWidth="1"/>
    <col min="4" max="16384" width="9.140625" style="1" customWidth="1"/>
  </cols>
  <sheetData>
    <row r="1" spans="4:5" ht="15.75">
      <c r="D1" s="38" t="s">
        <v>113</v>
      </c>
      <c r="E1" s="38"/>
    </row>
    <row r="2" spans="1:3" ht="15.75">
      <c r="A2" s="41" t="s">
        <v>82</v>
      </c>
      <c r="B2" s="41"/>
      <c r="C2" s="41"/>
    </row>
    <row r="3" spans="1:3" ht="15.75">
      <c r="A3" s="41" t="s">
        <v>104</v>
      </c>
      <c r="B3" s="41"/>
      <c r="C3" s="41"/>
    </row>
    <row r="5" spans="1:3" ht="31.5">
      <c r="A5" s="16" t="s">
        <v>14</v>
      </c>
      <c r="B5" s="16" t="s">
        <v>15</v>
      </c>
      <c r="C5" s="17" t="s">
        <v>2</v>
      </c>
    </row>
    <row r="6" spans="1:3" ht="63">
      <c r="A6" s="16">
        <v>1</v>
      </c>
      <c r="B6" s="34" t="s">
        <v>87</v>
      </c>
      <c r="C6" s="35">
        <v>500000</v>
      </c>
    </row>
    <row r="7" spans="1:3" ht="15.75">
      <c r="A7" s="18">
        <v>2</v>
      </c>
      <c r="B7" s="9" t="s">
        <v>88</v>
      </c>
      <c r="C7" s="10">
        <v>80000</v>
      </c>
    </row>
    <row r="8" spans="1:3" ht="15.75">
      <c r="A8" s="18">
        <v>3</v>
      </c>
      <c r="B8" s="11" t="s">
        <v>81</v>
      </c>
      <c r="C8" s="10">
        <v>0</v>
      </c>
    </row>
    <row r="9" spans="1:3" s="3" customFormat="1" ht="15.75">
      <c r="A9" s="6"/>
      <c r="B9" s="6" t="s">
        <v>17</v>
      </c>
      <c r="C9" s="8">
        <f>SUM(C6:C8)</f>
        <v>580000</v>
      </c>
    </row>
    <row r="10" spans="1:3" s="3" customFormat="1" ht="15.75">
      <c r="A10" s="14"/>
      <c r="B10" s="14"/>
      <c r="C10" s="15"/>
    </row>
    <row r="11" spans="1:3" s="3" customFormat="1" ht="15.75">
      <c r="A11" s="14"/>
      <c r="B11" s="14"/>
      <c r="C11" s="15"/>
    </row>
    <row r="12" spans="1:3" s="3" customFormat="1" ht="15.75">
      <c r="A12" s="14"/>
      <c r="B12" s="14"/>
      <c r="C12" s="15"/>
    </row>
    <row r="13" s="14" customFormat="1" ht="15.75">
      <c r="C13" s="15"/>
    </row>
    <row r="14" spans="1:5" ht="15.75">
      <c r="A14" s="40" t="s">
        <v>9</v>
      </c>
      <c r="B14" s="40"/>
      <c r="C14" s="13" t="s">
        <v>10</v>
      </c>
      <c r="D14" s="38" t="s">
        <v>47</v>
      </c>
      <c r="E14" s="38"/>
    </row>
    <row r="15" spans="2:5" ht="15.75">
      <c r="B15" s="12" t="s">
        <v>49</v>
      </c>
      <c r="C15" s="13" t="s">
        <v>83</v>
      </c>
      <c r="D15" s="38" t="s">
        <v>48</v>
      </c>
      <c r="E15" s="38"/>
    </row>
    <row r="18" ht="15.75">
      <c r="B18" s="37" t="s">
        <v>106</v>
      </c>
    </row>
    <row r="19" ht="15.75">
      <c r="B19" s="37"/>
    </row>
    <row r="20" ht="15.75">
      <c r="B20" s="37" t="s">
        <v>107</v>
      </c>
    </row>
    <row r="21" ht="15.75">
      <c r="B21" s="37"/>
    </row>
  </sheetData>
  <sheetProtection/>
  <mergeCells count="6">
    <mergeCell ref="A2:C2"/>
    <mergeCell ref="A14:B14"/>
    <mergeCell ref="D14:E14"/>
    <mergeCell ref="D15:E15"/>
    <mergeCell ref="A3:C3"/>
    <mergeCell ref="D1:E1"/>
  </mergeCells>
  <printOptions/>
  <pageMargins left="0.91" right="0.19" top="0.21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Anca.Marinescu</dc:creator>
  <cp:keywords/>
  <dc:description/>
  <cp:lastModifiedBy>Loredana Giurgiu</cp:lastModifiedBy>
  <cp:lastPrinted>2024-03-12T07:16:31Z</cp:lastPrinted>
  <dcterms:created xsi:type="dcterms:W3CDTF">2015-02-03T08:13:00Z</dcterms:created>
  <dcterms:modified xsi:type="dcterms:W3CDTF">2024-03-15T08:02:17Z</dcterms:modified>
  <cp:category/>
  <cp:version/>
  <cp:contentType/>
  <cp:contentStatus/>
</cp:coreProperties>
</file>