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20\Anexe la hcl 120\"/>
    </mc:Choice>
  </mc:AlternateContent>
  <xr:revisionPtr revIDLastSave="0" documentId="13_ncr:1_{8EA236DB-95BA-4C66-94B5-98149BB5BE08}" xr6:coauthVersionLast="47" xr6:coauthVersionMax="47" xr10:uidLastSave="{00000000-0000-0000-0000-000000000000}"/>
  <bookViews>
    <workbookView xWindow="-120" yWindow="-120" windowWidth="29040" windowHeight="15840" xr2:uid="{C7D7ED30-3C39-43E0-B1B1-7680EF73993B}"/>
  </bookViews>
  <sheets>
    <sheet name="Anexa nr.9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3" i="1" l="1"/>
  <c r="K303" i="1"/>
  <c r="G303" i="1"/>
  <c r="F303" i="1"/>
  <c r="E303" i="1" s="1"/>
  <c r="L302" i="1"/>
  <c r="K302" i="1"/>
  <c r="J302" i="1"/>
  <c r="I302" i="1"/>
  <c r="H302" i="1"/>
  <c r="G302" i="1"/>
  <c r="F302" i="1"/>
  <c r="E302" i="1" s="1"/>
  <c r="L301" i="1"/>
  <c r="K301" i="1"/>
  <c r="J301" i="1"/>
  <c r="I301" i="1"/>
  <c r="H301" i="1"/>
  <c r="G301" i="1"/>
  <c r="F301" i="1"/>
  <c r="E301" i="1" s="1"/>
  <c r="L300" i="1"/>
  <c r="K300" i="1"/>
  <c r="J300" i="1"/>
  <c r="I300" i="1"/>
  <c r="H300" i="1"/>
  <c r="G300" i="1"/>
  <c r="F300" i="1"/>
  <c r="E300" i="1" s="1"/>
  <c r="L299" i="1"/>
  <c r="K299" i="1"/>
  <c r="J299" i="1"/>
  <c r="I299" i="1"/>
  <c r="H299" i="1"/>
  <c r="G299" i="1"/>
  <c r="F299" i="1"/>
  <c r="E299" i="1" s="1"/>
  <c r="L298" i="1"/>
  <c r="K298" i="1"/>
  <c r="J298" i="1"/>
  <c r="I298" i="1"/>
  <c r="H298" i="1"/>
  <c r="G298" i="1"/>
  <c r="F298" i="1"/>
  <c r="E298" i="1" s="1"/>
  <c r="L297" i="1"/>
  <c r="K297" i="1"/>
  <c r="J297" i="1"/>
  <c r="I297" i="1"/>
  <c r="H297" i="1"/>
  <c r="G297" i="1"/>
  <c r="F297" i="1"/>
  <c r="E297" i="1" s="1"/>
  <c r="L296" i="1"/>
  <c r="K296" i="1"/>
  <c r="J296" i="1"/>
  <c r="I296" i="1"/>
  <c r="H296" i="1"/>
  <c r="G296" i="1"/>
  <c r="F296" i="1"/>
  <c r="E296" i="1" s="1"/>
  <c r="L295" i="1"/>
  <c r="K295" i="1"/>
  <c r="J295" i="1"/>
  <c r="I295" i="1"/>
  <c r="H295" i="1"/>
  <c r="G295" i="1"/>
  <c r="F295" i="1"/>
  <c r="E295" i="1" s="1"/>
  <c r="L294" i="1"/>
  <c r="K294" i="1"/>
  <c r="J294" i="1"/>
  <c r="I294" i="1"/>
  <c r="H294" i="1"/>
  <c r="G294" i="1"/>
  <c r="F294" i="1"/>
  <c r="E294" i="1" s="1"/>
  <c r="L293" i="1"/>
  <c r="K293" i="1"/>
  <c r="J293" i="1"/>
  <c r="I293" i="1"/>
  <c r="H293" i="1"/>
  <c r="G293" i="1"/>
  <c r="F293" i="1"/>
  <c r="E293" i="1" s="1"/>
  <c r="E292" i="1"/>
  <c r="E291" i="1" s="1"/>
  <c r="L291" i="1"/>
  <c r="K291" i="1"/>
  <c r="J291" i="1"/>
  <c r="I291" i="1"/>
  <c r="H291" i="1"/>
  <c r="G291" i="1"/>
  <c r="F291" i="1"/>
  <c r="L290" i="1"/>
  <c r="K290" i="1"/>
  <c r="J290" i="1"/>
  <c r="I290" i="1"/>
  <c r="H290" i="1"/>
  <c r="G290" i="1"/>
  <c r="E290" i="1" s="1"/>
  <c r="F290" i="1"/>
  <c r="D290" i="1" s="1"/>
  <c r="L289" i="1"/>
  <c r="K289" i="1"/>
  <c r="J289" i="1"/>
  <c r="I289" i="1"/>
  <c r="H289" i="1"/>
  <c r="G289" i="1"/>
  <c r="E289" i="1" s="1"/>
  <c r="F289" i="1"/>
  <c r="D289" i="1" s="1"/>
  <c r="L288" i="1"/>
  <c r="K288" i="1"/>
  <c r="J288" i="1"/>
  <c r="I288" i="1"/>
  <c r="H288" i="1"/>
  <c r="G288" i="1"/>
  <c r="E288" i="1" s="1"/>
  <c r="F288" i="1"/>
  <c r="D288" i="1" s="1"/>
  <c r="L287" i="1"/>
  <c r="K287" i="1"/>
  <c r="J287" i="1"/>
  <c r="I287" i="1"/>
  <c r="H287" i="1"/>
  <c r="G287" i="1"/>
  <c r="E287" i="1" s="1"/>
  <c r="F287" i="1"/>
  <c r="D287" i="1" s="1"/>
  <c r="L280" i="1"/>
  <c r="K280" i="1"/>
  <c r="J280" i="1"/>
  <c r="I280" i="1"/>
  <c r="H280" i="1"/>
  <c r="G280" i="1"/>
  <c r="E280" i="1" s="1"/>
  <c r="F280" i="1"/>
  <c r="D280" i="1" s="1"/>
  <c r="L279" i="1"/>
  <c r="K279" i="1"/>
  <c r="J279" i="1"/>
  <c r="I279" i="1"/>
  <c r="H279" i="1"/>
  <c r="G279" i="1"/>
  <c r="E279" i="1" s="1"/>
  <c r="F279" i="1"/>
  <c r="D279" i="1" s="1"/>
  <c r="L278" i="1"/>
  <c r="K278" i="1"/>
  <c r="J278" i="1"/>
  <c r="I278" i="1"/>
  <c r="H278" i="1"/>
  <c r="G278" i="1"/>
  <c r="E278" i="1" s="1"/>
  <c r="F278" i="1"/>
  <c r="D278" i="1" s="1"/>
  <c r="L276" i="1"/>
  <c r="K276" i="1"/>
  <c r="J276" i="1"/>
  <c r="I276" i="1"/>
  <c r="H276" i="1"/>
  <c r="G276" i="1"/>
  <c r="E276" i="1" s="1"/>
  <c r="F276" i="1"/>
  <c r="D276" i="1" s="1"/>
  <c r="L275" i="1"/>
  <c r="K275" i="1"/>
  <c r="J275" i="1"/>
  <c r="I275" i="1"/>
  <c r="H275" i="1"/>
  <c r="G275" i="1"/>
  <c r="E275" i="1" s="1"/>
  <c r="F275" i="1"/>
  <c r="D275" i="1" s="1"/>
  <c r="L274" i="1"/>
  <c r="K274" i="1"/>
  <c r="J274" i="1"/>
  <c r="I274" i="1"/>
  <c r="H274" i="1"/>
  <c r="G274" i="1"/>
  <c r="E274" i="1" s="1"/>
  <c r="F274" i="1"/>
  <c r="D274" i="1" s="1"/>
  <c r="L270" i="1"/>
  <c r="K270" i="1"/>
  <c r="J270" i="1"/>
  <c r="I270" i="1"/>
  <c r="H270" i="1"/>
  <c r="G270" i="1"/>
  <c r="F270" i="1"/>
  <c r="E270" i="1"/>
  <c r="D270" i="1"/>
  <c r="L269" i="1"/>
  <c r="K269" i="1"/>
  <c r="J269" i="1"/>
  <c r="I269" i="1"/>
  <c r="H269" i="1"/>
  <c r="G269" i="1"/>
  <c r="F269" i="1"/>
  <c r="E269" i="1"/>
  <c r="D269" i="1"/>
  <c r="L268" i="1"/>
  <c r="K268" i="1"/>
  <c r="J268" i="1"/>
  <c r="I268" i="1"/>
  <c r="H268" i="1"/>
  <c r="G268" i="1"/>
  <c r="F268" i="1"/>
  <c r="E268" i="1"/>
  <c r="D268" i="1"/>
  <c r="L265" i="1"/>
  <c r="K265" i="1"/>
  <c r="J265" i="1"/>
  <c r="I265" i="1"/>
  <c r="H265" i="1"/>
  <c r="G265" i="1"/>
  <c r="F265" i="1"/>
  <c r="E265" i="1"/>
  <c r="D265" i="1"/>
  <c r="L264" i="1"/>
  <c r="K264" i="1"/>
  <c r="J264" i="1"/>
  <c r="I264" i="1"/>
  <c r="H264" i="1"/>
  <c r="G264" i="1"/>
  <c r="F264" i="1"/>
  <c r="E264" i="1"/>
  <c r="D264" i="1"/>
  <c r="L263" i="1"/>
  <c r="K263" i="1"/>
  <c r="J263" i="1"/>
  <c r="I263" i="1"/>
  <c r="H263" i="1"/>
  <c r="G263" i="1"/>
  <c r="F263" i="1"/>
  <c r="E263" i="1"/>
  <c r="D263" i="1"/>
  <c r="L260" i="1"/>
  <c r="K260" i="1"/>
  <c r="J260" i="1"/>
  <c r="I260" i="1"/>
  <c r="H260" i="1"/>
  <c r="G260" i="1"/>
  <c r="E260" i="1" s="1"/>
  <c r="F260" i="1"/>
  <c r="D260" i="1" s="1"/>
  <c r="L259" i="1"/>
  <c r="K259" i="1"/>
  <c r="J259" i="1"/>
  <c r="I259" i="1"/>
  <c r="H259" i="1"/>
  <c r="G259" i="1"/>
  <c r="E259" i="1" s="1"/>
  <c r="F259" i="1"/>
  <c r="D259" i="1" s="1"/>
  <c r="L258" i="1"/>
  <c r="K258" i="1"/>
  <c r="J258" i="1"/>
  <c r="I258" i="1"/>
  <c r="H258" i="1"/>
  <c r="G258" i="1"/>
  <c r="E258" i="1" s="1"/>
  <c r="F258" i="1"/>
  <c r="L255" i="1"/>
  <c r="K255" i="1"/>
  <c r="J255" i="1"/>
  <c r="I255" i="1"/>
  <c r="H255" i="1"/>
  <c r="G255" i="1"/>
  <c r="F255" i="1"/>
  <c r="L254" i="1"/>
  <c r="K254" i="1"/>
  <c r="J254" i="1"/>
  <c r="I254" i="1"/>
  <c r="H254" i="1"/>
  <c r="G254" i="1"/>
  <c r="F254" i="1"/>
  <c r="L253" i="1"/>
  <c r="K253" i="1"/>
  <c r="J253" i="1"/>
  <c r="I253" i="1"/>
  <c r="H253" i="1"/>
  <c r="G253" i="1"/>
  <c r="F253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F232" i="1" s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19" i="1"/>
  <c r="K219" i="1"/>
  <c r="J219" i="1"/>
  <c r="I219" i="1"/>
  <c r="H219" i="1"/>
  <c r="G219" i="1"/>
  <c r="E219" i="1" s="1"/>
  <c r="F219" i="1"/>
  <c r="D219" i="1" s="1"/>
  <c r="L218" i="1"/>
  <c r="K218" i="1"/>
  <c r="J218" i="1"/>
  <c r="I218" i="1"/>
  <c r="H218" i="1"/>
  <c r="G218" i="1"/>
  <c r="E218" i="1" s="1"/>
  <c r="F218" i="1"/>
  <c r="D218" i="1" s="1"/>
  <c r="L217" i="1"/>
  <c r="K217" i="1"/>
  <c r="J217" i="1"/>
  <c r="I217" i="1"/>
  <c r="H217" i="1"/>
  <c r="G217" i="1"/>
  <c r="E217" i="1" s="1"/>
  <c r="F217" i="1"/>
  <c r="D217" i="1" s="1"/>
  <c r="L214" i="1"/>
  <c r="K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K202" i="1" s="1"/>
  <c r="K201" i="1" s="1"/>
  <c r="J209" i="1"/>
  <c r="J202" i="1" s="1"/>
  <c r="J201" i="1" s="1"/>
  <c r="I209" i="1"/>
  <c r="I202" i="1" s="1"/>
  <c r="I201" i="1" s="1"/>
  <c r="H209" i="1"/>
  <c r="H202" i="1" s="1"/>
  <c r="H201" i="1" s="1"/>
  <c r="G209" i="1"/>
  <c r="G202" i="1" s="1"/>
  <c r="G201" i="1" s="1"/>
  <c r="F209" i="1"/>
  <c r="F202" i="1" s="1"/>
  <c r="F201" i="1" s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0" i="1"/>
  <c r="L191" i="1" s="1"/>
  <c r="L190" i="1" s="1"/>
  <c r="K200" i="1"/>
  <c r="K191" i="1" s="1"/>
  <c r="K190" i="1" s="1"/>
  <c r="J200" i="1"/>
  <c r="J191" i="1" s="1"/>
  <c r="J190" i="1" s="1"/>
  <c r="I200" i="1"/>
  <c r="I191" i="1" s="1"/>
  <c r="I190" i="1" s="1"/>
  <c r="H200" i="1"/>
  <c r="H191" i="1" s="1"/>
  <c r="H190" i="1" s="1"/>
  <c r="G200" i="1"/>
  <c r="G191" i="1" s="1"/>
  <c r="G190" i="1" s="1"/>
  <c r="F200" i="1"/>
  <c r="F191" i="1" s="1"/>
  <c r="F190" i="1" s="1"/>
  <c r="L199" i="1"/>
  <c r="K199" i="1"/>
  <c r="J199" i="1"/>
  <c r="I199" i="1"/>
  <c r="H199" i="1"/>
  <c r="G199" i="1"/>
  <c r="F199" i="1"/>
  <c r="E199" i="1"/>
  <c r="L198" i="1"/>
  <c r="K198" i="1"/>
  <c r="J198" i="1"/>
  <c r="I198" i="1"/>
  <c r="H198" i="1"/>
  <c r="G198" i="1"/>
  <c r="F198" i="1"/>
  <c r="E198" i="1"/>
  <c r="L197" i="1"/>
  <c r="K197" i="1"/>
  <c r="J197" i="1"/>
  <c r="I197" i="1"/>
  <c r="H197" i="1"/>
  <c r="G197" i="1"/>
  <c r="F197" i="1"/>
  <c r="E197" i="1"/>
  <c r="L196" i="1"/>
  <c r="K196" i="1"/>
  <c r="J196" i="1"/>
  <c r="I196" i="1"/>
  <c r="H196" i="1"/>
  <c r="G196" i="1"/>
  <c r="F196" i="1"/>
  <c r="E196" i="1"/>
  <c r="L195" i="1"/>
  <c r="K195" i="1"/>
  <c r="J195" i="1"/>
  <c r="I195" i="1"/>
  <c r="H195" i="1"/>
  <c r="G195" i="1"/>
  <c r="F195" i="1"/>
  <c r="E195" i="1"/>
  <c r="L194" i="1"/>
  <c r="K194" i="1"/>
  <c r="J194" i="1"/>
  <c r="I194" i="1"/>
  <c r="H194" i="1"/>
  <c r="G194" i="1"/>
  <c r="F194" i="1"/>
  <c r="E194" i="1"/>
  <c r="L193" i="1"/>
  <c r="K193" i="1"/>
  <c r="J193" i="1"/>
  <c r="I193" i="1"/>
  <c r="H193" i="1"/>
  <c r="G193" i="1"/>
  <c r="F193" i="1"/>
  <c r="E193" i="1"/>
  <c r="L192" i="1"/>
  <c r="K192" i="1"/>
  <c r="J192" i="1"/>
  <c r="I192" i="1"/>
  <c r="H192" i="1"/>
  <c r="G192" i="1"/>
  <c r="F192" i="1"/>
  <c r="E192" i="1"/>
  <c r="E191" i="1"/>
  <c r="E190" i="1" s="1"/>
  <c r="L188" i="1"/>
  <c r="L187" i="1" s="1"/>
  <c r="L186" i="1" s="1"/>
  <c r="L185" i="1" s="1"/>
  <c r="K188" i="1"/>
  <c r="K187" i="1" s="1"/>
  <c r="K186" i="1" s="1"/>
  <c r="K185" i="1" s="1"/>
  <c r="J188" i="1"/>
  <c r="J187" i="1" s="1"/>
  <c r="J186" i="1" s="1"/>
  <c r="J185" i="1" s="1"/>
  <c r="I188" i="1"/>
  <c r="I187" i="1" s="1"/>
  <c r="I186" i="1" s="1"/>
  <c r="I185" i="1" s="1"/>
  <c r="H188" i="1"/>
  <c r="H187" i="1" s="1"/>
  <c r="H186" i="1" s="1"/>
  <c r="H185" i="1" s="1"/>
  <c r="G188" i="1"/>
  <c r="G187" i="1" s="1"/>
  <c r="G186" i="1" s="1"/>
  <c r="G185" i="1" s="1"/>
  <c r="F188" i="1"/>
  <c r="F187" i="1" s="1"/>
  <c r="F186" i="1" s="1"/>
  <c r="F185" i="1" s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E159" i="1"/>
  <c r="K158" i="1"/>
  <c r="L157" i="1"/>
  <c r="K157" i="1"/>
  <c r="J157" i="1"/>
  <c r="I157" i="1"/>
  <c r="H157" i="1"/>
  <c r="G157" i="1"/>
  <c r="F157" i="1"/>
  <c r="E157" i="1"/>
  <c r="L156" i="1"/>
  <c r="K156" i="1"/>
  <c r="J156" i="1"/>
  <c r="I156" i="1"/>
  <c r="H156" i="1"/>
  <c r="G156" i="1"/>
  <c r="F156" i="1"/>
  <c r="E156" i="1"/>
  <c r="L155" i="1"/>
  <c r="K155" i="1"/>
  <c r="J155" i="1"/>
  <c r="I155" i="1"/>
  <c r="H155" i="1"/>
  <c r="G155" i="1"/>
  <c r="F155" i="1"/>
  <c r="E155" i="1"/>
  <c r="L154" i="1"/>
  <c r="K154" i="1"/>
  <c r="J154" i="1"/>
  <c r="I154" i="1"/>
  <c r="H154" i="1"/>
  <c r="G154" i="1"/>
  <c r="F154" i="1"/>
  <c r="E154" i="1"/>
  <c r="L153" i="1"/>
  <c r="K153" i="1"/>
  <c r="J153" i="1"/>
  <c r="I153" i="1"/>
  <c r="H153" i="1"/>
  <c r="G153" i="1"/>
  <c r="F153" i="1"/>
  <c r="E153" i="1"/>
  <c r="L152" i="1"/>
  <c r="K152" i="1"/>
  <c r="J152" i="1"/>
  <c r="I152" i="1"/>
  <c r="H152" i="1"/>
  <c r="G152" i="1"/>
  <c r="F152" i="1"/>
  <c r="E152" i="1"/>
  <c r="L151" i="1"/>
  <c r="K151" i="1"/>
  <c r="J151" i="1"/>
  <c r="I151" i="1"/>
  <c r="H151" i="1"/>
  <c r="G151" i="1"/>
  <c r="F151" i="1"/>
  <c r="E151" i="1"/>
  <c r="L150" i="1"/>
  <c r="K150" i="1"/>
  <c r="J150" i="1"/>
  <c r="I150" i="1"/>
  <c r="H150" i="1"/>
  <c r="G150" i="1"/>
  <c r="F150" i="1"/>
  <c r="E150" i="1"/>
  <c r="L149" i="1"/>
  <c r="K149" i="1"/>
  <c r="J149" i="1"/>
  <c r="I149" i="1"/>
  <c r="H149" i="1"/>
  <c r="G149" i="1"/>
  <c r="F149" i="1"/>
  <c r="E149" i="1"/>
  <c r="L148" i="1"/>
  <c r="K148" i="1"/>
  <c r="J148" i="1"/>
  <c r="I148" i="1"/>
  <c r="H148" i="1"/>
  <c r="G148" i="1"/>
  <c r="F148" i="1"/>
  <c r="E148" i="1"/>
  <c r="L147" i="1"/>
  <c r="K147" i="1"/>
  <c r="J147" i="1"/>
  <c r="I147" i="1"/>
  <c r="H147" i="1"/>
  <c r="G147" i="1"/>
  <c r="F147" i="1"/>
  <c r="E147" i="1"/>
  <c r="L146" i="1"/>
  <c r="K146" i="1"/>
  <c r="J146" i="1"/>
  <c r="I146" i="1"/>
  <c r="H146" i="1"/>
  <c r="G146" i="1"/>
  <c r="F146" i="1"/>
  <c r="E146" i="1"/>
  <c r="L145" i="1"/>
  <c r="K145" i="1"/>
  <c r="J145" i="1"/>
  <c r="I145" i="1"/>
  <c r="H145" i="1"/>
  <c r="G145" i="1"/>
  <c r="F145" i="1"/>
  <c r="E145" i="1"/>
  <c r="L144" i="1"/>
  <c r="K144" i="1"/>
  <c r="J144" i="1"/>
  <c r="I144" i="1"/>
  <c r="H144" i="1"/>
  <c r="G144" i="1"/>
  <c r="F144" i="1"/>
  <c r="E144" i="1"/>
  <c r="L143" i="1"/>
  <c r="K143" i="1"/>
  <c r="J143" i="1"/>
  <c r="I143" i="1"/>
  <c r="H143" i="1"/>
  <c r="G143" i="1"/>
  <c r="F143" i="1"/>
  <c r="E143" i="1"/>
  <c r="L142" i="1"/>
  <c r="K142" i="1"/>
  <c r="J142" i="1"/>
  <c r="I142" i="1"/>
  <c r="H142" i="1"/>
  <c r="G142" i="1"/>
  <c r="F142" i="1"/>
  <c r="E142" i="1"/>
  <c r="L141" i="1"/>
  <c r="K141" i="1"/>
  <c r="J141" i="1"/>
  <c r="I141" i="1"/>
  <c r="H141" i="1"/>
  <c r="G141" i="1"/>
  <c r="F141" i="1"/>
  <c r="E141" i="1"/>
  <c r="L140" i="1"/>
  <c r="K140" i="1"/>
  <c r="J140" i="1"/>
  <c r="I140" i="1"/>
  <c r="H140" i="1"/>
  <c r="G140" i="1"/>
  <c r="F140" i="1"/>
  <c r="E140" i="1"/>
  <c r="L139" i="1"/>
  <c r="K139" i="1"/>
  <c r="J139" i="1"/>
  <c r="I139" i="1"/>
  <c r="H139" i="1"/>
  <c r="G139" i="1"/>
  <c r="F139" i="1"/>
  <c r="E139" i="1"/>
  <c r="L138" i="1"/>
  <c r="K138" i="1"/>
  <c r="J138" i="1"/>
  <c r="I138" i="1"/>
  <c r="H138" i="1"/>
  <c r="G138" i="1"/>
  <c r="F138" i="1"/>
  <c r="E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G136" i="1"/>
  <c r="F136" i="1"/>
  <c r="E135" i="1"/>
  <c r="E134" i="1" s="1"/>
  <c r="L133" i="1"/>
  <c r="K133" i="1"/>
  <c r="J133" i="1"/>
  <c r="I133" i="1"/>
  <c r="H133" i="1"/>
  <c r="G133" i="1"/>
  <c r="F133" i="1"/>
  <c r="E133" i="1"/>
  <c r="L132" i="1"/>
  <c r="K132" i="1"/>
  <c r="J132" i="1"/>
  <c r="I132" i="1"/>
  <c r="H132" i="1"/>
  <c r="G132" i="1"/>
  <c r="F132" i="1"/>
  <c r="E132" i="1"/>
  <c r="L131" i="1"/>
  <c r="K131" i="1"/>
  <c r="J131" i="1"/>
  <c r="I131" i="1"/>
  <c r="H131" i="1"/>
  <c r="G131" i="1"/>
  <c r="F131" i="1"/>
  <c r="E131" i="1"/>
  <c r="L130" i="1"/>
  <c r="K130" i="1"/>
  <c r="J130" i="1"/>
  <c r="I130" i="1"/>
  <c r="H130" i="1"/>
  <c r="G130" i="1"/>
  <c r="F130" i="1"/>
  <c r="E130" i="1"/>
  <c r="L129" i="1"/>
  <c r="K129" i="1"/>
  <c r="J129" i="1"/>
  <c r="I129" i="1"/>
  <c r="H129" i="1"/>
  <c r="G129" i="1"/>
  <c r="F129" i="1"/>
  <c r="E129" i="1"/>
  <c r="L128" i="1"/>
  <c r="K128" i="1"/>
  <c r="J128" i="1"/>
  <c r="I128" i="1"/>
  <c r="H128" i="1"/>
  <c r="G128" i="1"/>
  <c r="F128" i="1"/>
  <c r="E128" i="1"/>
  <c r="L127" i="1"/>
  <c r="K127" i="1"/>
  <c r="J127" i="1"/>
  <c r="I127" i="1"/>
  <c r="H127" i="1"/>
  <c r="G127" i="1"/>
  <c r="F127" i="1"/>
  <c r="E127" i="1"/>
  <c r="L126" i="1"/>
  <c r="K126" i="1"/>
  <c r="J126" i="1"/>
  <c r="I126" i="1"/>
  <c r="H126" i="1"/>
  <c r="G126" i="1"/>
  <c r="F126" i="1"/>
  <c r="E126" i="1"/>
  <c r="L125" i="1"/>
  <c r="K125" i="1"/>
  <c r="J125" i="1"/>
  <c r="I125" i="1"/>
  <c r="H125" i="1"/>
  <c r="G125" i="1"/>
  <c r="F125" i="1"/>
  <c r="E125" i="1"/>
  <c r="L124" i="1"/>
  <c r="K124" i="1"/>
  <c r="J124" i="1"/>
  <c r="I124" i="1"/>
  <c r="H124" i="1"/>
  <c r="G124" i="1"/>
  <c r="F124" i="1"/>
  <c r="E124" i="1"/>
  <c r="L123" i="1"/>
  <c r="K123" i="1"/>
  <c r="J123" i="1"/>
  <c r="I123" i="1"/>
  <c r="H123" i="1"/>
  <c r="G123" i="1"/>
  <c r="F123" i="1"/>
  <c r="E123" i="1"/>
  <c r="L122" i="1"/>
  <c r="K122" i="1"/>
  <c r="J122" i="1"/>
  <c r="I122" i="1"/>
  <c r="H122" i="1"/>
  <c r="G122" i="1"/>
  <c r="F122" i="1"/>
  <c r="E122" i="1"/>
  <c r="L121" i="1"/>
  <c r="K121" i="1"/>
  <c r="J121" i="1"/>
  <c r="I121" i="1"/>
  <c r="H121" i="1"/>
  <c r="G121" i="1"/>
  <c r="F121" i="1"/>
  <c r="E121" i="1"/>
  <c r="L120" i="1"/>
  <c r="K120" i="1"/>
  <c r="J120" i="1"/>
  <c r="I120" i="1"/>
  <c r="H120" i="1"/>
  <c r="G120" i="1"/>
  <c r="F120" i="1"/>
  <c r="E120" i="1"/>
  <c r="L119" i="1"/>
  <c r="K119" i="1"/>
  <c r="J119" i="1"/>
  <c r="I119" i="1"/>
  <c r="H119" i="1"/>
  <c r="G119" i="1"/>
  <c r="F119" i="1"/>
  <c r="E119" i="1"/>
  <c r="L118" i="1"/>
  <c r="K118" i="1"/>
  <c r="J118" i="1"/>
  <c r="I118" i="1"/>
  <c r="H118" i="1"/>
  <c r="G118" i="1"/>
  <c r="F118" i="1"/>
  <c r="E118" i="1"/>
  <c r="L117" i="1"/>
  <c r="K117" i="1"/>
  <c r="J117" i="1"/>
  <c r="I117" i="1"/>
  <c r="H117" i="1"/>
  <c r="G117" i="1"/>
  <c r="F117" i="1"/>
  <c r="E117" i="1"/>
  <c r="L116" i="1"/>
  <c r="K116" i="1"/>
  <c r="J116" i="1"/>
  <c r="I116" i="1"/>
  <c r="H116" i="1"/>
  <c r="G116" i="1"/>
  <c r="F116" i="1"/>
  <c r="E116" i="1"/>
  <c r="L115" i="1"/>
  <c r="K115" i="1"/>
  <c r="J115" i="1"/>
  <c r="I115" i="1"/>
  <c r="H115" i="1"/>
  <c r="G115" i="1"/>
  <c r="F115" i="1"/>
  <c r="E115" i="1"/>
  <c r="L114" i="1"/>
  <c r="K114" i="1"/>
  <c r="J114" i="1"/>
  <c r="I114" i="1"/>
  <c r="H114" i="1"/>
  <c r="G114" i="1"/>
  <c r="F114" i="1"/>
  <c r="E114" i="1"/>
  <c r="L113" i="1"/>
  <c r="K113" i="1"/>
  <c r="J113" i="1"/>
  <c r="I113" i="1"/>
  <c r="H113" i="1"/>
  <c r="G113" i="1"/>
  <c r="F113" i="1"/>
  <c r="E113" i="1"/>
  <c r="L112" i="1"/>
  <c r="K112" i="1"/>
  <c r="J112" i="1"/>
  <c r="I112" i="1"/>
  <c r="H112" i="1"/>
  <c r="G112" i="1"/>
  <c r="F112" i="1"/>
  <c r="E112" i="1"/>
  <c r="L111" i="1"/>
  <c r="K111" i="1"/>
  <c r="J111" i="1"/>
  <c r="I111" i="1"/>
  <c r="H111" i="1"/>
  <c r="G111" i="1"/>
  <c r="F111" i="1"/>
  <c r="E111" i="1"/>
  <c r="K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0" i="1"/>
  <c r="K100" i="1"/>
  <c r="L99" i="1"/>
  <c r="K99" i="1"/>
  <c r="J99" i="1"/>
  <c r="I99" i="1"/>
  <c r="H99" i="1"/>
  <c r="G99" i="1"/>
  <c r="F99" i="1"/>
  <c r="E99" i="1"/>
  <c r="L98" i="1"/>
  <c r="K98" i="1"/>
  <c r="J98" i="1"/>
  <c r="I98" i="1"/>
  <c r="H98" i="1"/>
  <c r="G98" i="1"/>
  <c r="F98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G83" i="1"/>
  <c r="F83" i="1"/>
  <c r="L80" i="1"/>
  <c r="K80" i="1"/>
  <c r="J80" i="1"/>
  <c r="I80" i="1"/>
  <c r="H80" i="1"/>
  <c r="G80" i="1"/>
  <c r="F80" i="1"/>
  <c r="L79" i="1"/>
  <c r="K79" i="1"/>
  <c r="J79" i="1"/>
  <c r="I79" i="1"/>
  <c r="H79" i="1"/>
  <c r="G79" i="1"/>
  <c r="F79" i="1"/>
  <c r="L77" i="1"/>
  <c r="K77" i="1"/>
  <c r="J77" i="1"/>
  <c r="I77" i="1"/>
  <c r="H77" i="1"/>
  <c r="G77" i="1"/>
  <c r="F77" i="1"/>
  <c r="L76" i="1"/>
  <c r="K76" i="1"/>
  <c r="J76" i="1"/>
  <c r="I76" i="1"/>
  <c r="H76" i="1"/>
  <c r="G76" i="1"/>
  <c r="F76" i="1"/>
  <c r="L75" i="1"/>
  <c r="K75" i="1"/>
  <c r="J75" i="1"/>
  <c r="I75" i="1"/>
  <c r="H75" i="1"/>
  <c r="G75" i="1"/>
  <c r="F75" i="1"/>
  <c r="E74" i="1"/>
  <c r="L73" i="1"/>
  <c r="K73" i="1"/>
  <c r="J73" i="1"/>
  <c r="I73" i="1"/>
  <c r="H73" i="1"/>
  <c r="G73" i="1"/>
  <c r="F73" i="1"/>
  <c r="L72" i="1"/>
  <c r="K72" i="1"/>
  <c r="J72" i="1"/>
  <c r="I72" i="1"/>
  <c r="H72" i="1"/>
  <c r="G72" i="1"/>
  <c r="F72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L66" i="1"/>
  <c r="K66" i="1"/>
  <c r="J66" i="1"/>
  <c r="I66" i="1"/>
  <c r="H66" i="1"/>
  <c r="G66" i="1"/>
  <c r="F66" i="1"/>
  <c r="E66" i="1"/>
  <c r="K65" i="1"/>
  <c r="L64" i="1"/>
  <c r="L63" i="1" s="1"/>
  <c r="K64" i="1"/>
  <c r="J64" i="1"/>
  <c r="J63" i="1" s="1"/>
  <c r="I64" i="1"/>
  <c r="I63" i="1" s="1"/>
  <c r="H64" i="1"/>
  <c r="H63" i="1" s="1"/>
  <c r="G64" i="1"/>
  <c r="G63" i="1" s="1"/>
  <c r="F64" i="1"/>
  <c r="F63" i="1" s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42" i="1"/>
  <c r="K42" i="1"/>
  <c r="J42" i="1"/>
  <c r="I42" i="1"/>
  <c r="H42" i="1"/>
  <c r="G42" i="1"/>
  <c r="F42" i="1"/>
  <c r="E42" i="1"/>
  <c r="L34" i="1"/>
  <c r="K34" i="1"/>
  <c r="J34" i="1"/>
  <c r="I34" i="1"/>
  <c r="H34" i="1"/>
  <c r="G34" i="1"/>
  <c r="F34" i="1"/>
  <c r="E34" i="1"/>
  <c r="L15" i="1"/>
  <c r="K15" i="1"/>
  <c r="J15" i="1"/>
  <c r="I15" i="1"/>
  <c r="H15" i="1"/>
  <c r="G15" i="1"/>
  <c r="F15" i="1"/>
  <c r="D12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B6" i="1"/>
  <c r="H252" i="1" l="1"/>
  <c r="L262" i="1"/>
  <c r="E14" i="1"/>
  <c r="E12" i="1" s="1"/>
  <c r="G220" i="1"/>
  <c r="J240" i="1"/>
  <c r="G244" i="1"/>
  <c r="K228" i="1"/>
  <c r="K252" i="1"/>
  <c r="K224" i="1"/>
  <c r="H236" i="1"/>
  <c r="L236" i="1"/>
  <c r="G252" i="1"/>
  <c r="L232" i="1"/>
  <c r="J220" i="1"/>
  <c r="J228" i="1"/>
  <c r="G240" i="1"/>
  <c r="L224" i="1"/>
  <c r="G232" i="1"/>
  <c r="K236" i="1"/>
  <c r="J236" i="1"/>
  <c r="H240" i="1"/>
  <c r="G135" i="1"/>
  <c r="G134" i="1" s="1"/>
  <c r="H244" i="1"/>
  <c r="F252" i="1"/>
  <c r="L252" i="1"/>
  <c r="I14" i="1"/>
  <c r="J224" i="1"/>
  <c r="I224" i="1"/>
  <c r="F228" i="1"/>
  <c r="L228" i="1"/>
  <c r="H232" i="1"/>
  <c r="F240" i="1"/>
  <c r="L240" i="1"/>
  <c r="K240" i="1"/>
  <c r="I244" i="1"/>
  <c r="L248" i="1"/>
  <c r="K248" i="1"/>
  <c r="J248" i="1"/>
  <c r="H248" i="1"/>
  <c r="K135" i="1"/>
  <c r="K134" i="1" s="1"/>
  <c r="F220" i="1"/>
  <c r="L220" i="1"/>
  <c r="H228" i="1"/>
  <c r="G228" i="1"/>
  <c r="F244" i="1"/>
  <c r="L244" i="1"/>
  <c r="K244" i="1"/>
  <c r="I248" i="1"/>
  <c r="G14" i="1"/>
  <c r="I228" i="1"/>
  <c r="K232" i="1"/>
  <c r="L78" i="1"/>
  <c r="K220" i="1"/>
  <c r="F224" i="1"/>
  <c r="G248" i="1"/>
  <c r="F248" i="1"/>
  <c r="G236" i="1"/>
  <c r="F236" i="1"/>
  <c r="G78" i="1"/>
  <c r="H220" i="1"/>
  <c r="H224" i="1"/>
  <c r="G224" i="1"/>
  <c r="I232" i="1"/>
  <c r="I236" i="1"/>
  <c r="J244" i="1"/>
  <c r="I252" i="1"/>
  <c r="I220" i="1"/>
  <c r="J232" i="1"/>
  <c r="I240" i="1"/>
  <c r="J252" i="1"/>
  <c r="H78" i="1"/>
  <c r="L216" i="1"/>
  <c r="L215" i="1" s="1"/>
  <c r="F257" i="1"/>
  <c r="K78" i="1"/>
  <c r="L267" i="1"/>
  <c r="J71" i="1"/>
  <c r="J78" i="1"/>
  <c r="H135" i="1"/>
  <c r="H134" i="1" s="1"/>
  <c r="H71" i="1"/>
  <c r="J273" i="1"/>
  <c r="K159" i="1"/>
  <c r="J101" i="1"/>
  <c r="F262" i="1"/>
  <c r="I257" i="1"/>
  <c r="I78" i="1"/>
  <c r="L202" i="1"/>
  <c r="L201" i="1" s="1"/>
  <c r="L74" i="1"/>
  <c r="I135" i="1"/>
  <c r="I134" i="1" s="1"/>
  <c r="D216" i="1"/>
  <c r="D215" i="1" s="1"/>
  <c r="K257" i="1"/>
  <c r="F267" i="1"/>
  <c r="L273" i="1"/>
  <c r="H262" i="1"/>
  <c r="D286" i="1"/>
  <c r="D285" i="1" s="1"/>
  <c r="D284" i="1" s="1"/>
  <c r="G74" i="1"/>
  <c r="I262" i="1"/>
  <c r="E267" i="1"/>
  <c r="E273" i="1"/>
  <c r="L286" i="1"/>
  <c r="L285" i="1" s="1"/>
  <c r="L284" i="1" s="1"/>
  <c r="I216" i="1"/>
  <c r="I215" i="1" s="1"/>
  <c r="H286" i="1"/>
  <c r="H285" i="1" s="1"/>
  <c r="H284" i="1" s="1"/>
  <c r="H51" i="1"/>
  <c r="I74" i="1"/>
  <c r="F135" i="1"/>
  <c r="F134" i="1" s="1"/>
  <c r="E262" i="1"/>
  <c r="F273" i="1"/>
  <c r="L277" i="1"/>
  <c r="I71" i="1"/>
  <c r="K74" i="1"/>
  <c r="J257" i="1"/>
  <c r="I267" i="1"/>
  <c r="H74" i="1"/>
  <c r="F74" i="1"/>
  <c r="I159" i="1"/>
  <c r="H273" i="1"/>
  <c r="J277" i="1"/>
  <c r="K63" i="1"/>
  <c r="H257" i="1"/>
  <c r="K277" i="1"/>
  <c r="G101" i="1"/>
  <c r="H159" i="1"/>
  <c r="J262" i="1"/>
  <c r="D267" i="1"/>
  <c r="G267" i="1"/>
  <c r="F71" i="1"/>
  <c r="K71" i="1"/>
  <c r="F78" i="1"/>
  <c r="J159" i="1"/>
  <c r="F159" i="1"/>
  <c r="K101" i="1"/>
  <c r="K216" i="1"/>
  <c r="K215" i="1" s="1"/>
  <c r="H267" i="1"/>
  <c r="K267" i="1"/>
  <c r="J286" i="1"/>
  <c r="J285" i="1" s="1"/>
  <c r="J284" i="1" s="1"/>
  <c r="G51" i="1"/>
  <c r="L51" i="1"/>
  <c r="L101" i="1"/>
  <c r="F277" i="1"/>
  <c r="K286" i="1"/>
  <c r="K285" i="1" s="1"/>
  <c r="K284" i="1" s="1"/>
  <c r="J74" i="1"/>
  <c r="J135" i="1"/>
  <c r="J134" i="1" s="1"/>
  <c r="H216" i="1"/>
  <c r="H215" i="1" s="1"/>
  <c r="D262" i="1"/>
  <c r="G262" i="1"/>
  <c r="J267" i="1"/>
  <c r="I51" i="1"/>
  <c r="L257" i="1"/>
  <c r="L256" i="1" s="1"/>
  <c r="K273" i="1"/>
  <c r="G286" i="1"/>
  <c r="G285" i="1" s="1"/>
  <c r="G284" i="1" s="1"/>
  <c r="I286" i="1"/>
  <c r="I285" i="1" s="1"/>
  <c r="I284" i="1" s="1"/>
  <c r="J51" i="1"/>
  <c r="L71" i="1"/>
  <c r="H101" i="1"/>
  <c r="L135" i="1"/>
  <c r="L134" i="1" s="1"/>
  <c r="J216" i="1"/>
  <c r="J215" i="1" s="1"/>
  <c r="G71" i="1"/>
  <c r="K262" i="1"/>
  <c r="I273" i="1"/>
  <c r="F51" i="1"/>
  <c r="K51" i="1"/>
  <c r="F101" i="1"/>
  <c r="I101" i="1"/>
  <c r="G159" i="1"/>
  <c r="L159" i="1"/>
  <c r="I277" i="1"/>
  <c r="E277" i="1"/>
  <c r="F14" i="1"/>
  <c r="H14" i="1"/>
  <c r="L14" i="1"/>
  <c r="J14" i="1"/>
  <c r="K14" i="1"/>
  <c r="E286" i="1"/>
  <c r="E285" i="1" s="1"/>
  <c r="E284" i="1" s="1"/>
  <c r="E216" i="1"/>
  <c r="E215" i="1" s="1"/>
  <c r="E257" i="1"/>
  <c r="D273" i="1"/>
  <c r="D277" i="1"/>
  <c r="G257" i="1"/>
  <c r="F216" i="1"/>
  <c r="F215" i="1" s="1"/>
  <c r="G216" i="1"/>
  <c r="G215" i="1" s="1"/>
  <c r="G273" i="1"/>
  <c r="G277" i="1"/>
  <c r="D258" i="1"/>
  <c r="D257" i="1" s="1"/>
  <c r="F286" i="1"/>
  <c r="F285" i="1" s="1"/>
  <c r="F284" i="1" s="1"/>
  <c r="J50" i="1" l="1"/>
  <c r="J13" i="1" s="1"/>
  <c r="E13" i="1"/>
  <c r="H256" i="1"/>
  <c r="H189" i="1" s="1"/>
  <c r="F256" i="1"/>
  <c r="F189" i="1" s="1"/>
  <c r="I50" i="1"/>
  <c r="I13" i="1" s="1"/>
  <c r="D256" i="1"/>
  <c r="I256" i="1"/>
  <c r="J256" i="1"/>
  <c r="J189" i="1" s="1"/>
  <c r="I189" i="1"/>
  <c r="G50" i="1"/>
  <c r="G12" i="1" s="1"/>
  <c r="F50" i="1"/>
  <c r="F12" i="1" s="1"/>
  <c r="D189" i="1"/>
  <c r="D11" i="1" s="1"/>
  <c r="D7" i="1" s="1"/>
  <c r="D13" i="1"/>
  <c r="H50" i="1"/>
  <c r="H13" i="1" s="1"/>
  <c r="E256" i="1"/>
  <c r="E189" i="1" s="1"/>
  <c r="E11" i="1" s="1"/>
  <c r="E7" i="1" s="1"/>
  <c r="L50" i="1"/>
  <c r="L12" i="1" s="1"/>
  <c r="K256" i="1"/>
  <c r="K189" i="1" s="1"/>
  <c r="K50" i="1"/>
  <c r="K12" i="1" s="1"/>
  <c r="L189" i="1"/>
  <c r="G256" i="1"/>
  <c r="G189" i="1" s="1"/>
  <c r="J12" i="1"/>
  <c r="F13" i="1" l="1"/>
  <c r="I12" i="1"/>
  <c r="I11" i="1" s="1"/>
  <c r="I7" i="1" s="1"/>
  <c r="G11" i="1"/>
  <c r="G7" i="1" s="1"/>
  <c r="J11" i="1"/>
  <c r="J7" i="1" s="1"/>
  <c r="G13" i="1"/>
  <c r="L13" i="1"/>
  <c r="H12" i="1"/>
  <c r="H11" i="1" s="1"/>
  <c r="H7" i="1" s="1"/>
  <c r="K13" i="1"/>
  <c r="L11" i="1"/>
  <c r="L7" i="1" s="1"/>
  <c r="K11" i="1"/>
  <c r="K7" i="1" s="1"/>
  <c r="F11" i="1"/>
  <c r="F7" i="1" s="1"/>
</calcChain>
</file>

<file path=xl/sharedStrings.xml><?xml version="1.0" encoding="utf-8"?>
<sst xmlns="http://schemas.openxmlformats.org/spreadsheetml/2006/main" count="562" uniqueCount="505">
  <si>
    <t>PRIMĂRIA MUNICIPIULUI SATU MARE</t>
  </si>
  <si>
    <t>SERVICIUL BUGET</t>
  </si>
  <si>
    <t xml:space="preserve">                     Cap.67.02  Cultura,recreere, religie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</si>
  <si>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</si>
  <si>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</si>
  <si>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</si>
  <si>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</si>
  <si>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</si>
  <si>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</si>
  <si>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</si>
  <si>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</si>
  <si>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</si>
  <si>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</si>
  <si>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</si>
  <si>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</si>
  <si>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</si>
  <si>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</si>
  <si>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</si>
  <si>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</si>
  <si>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</si>
  <si>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</si>
  <si>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</si>
  <si>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</si>
  <si>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</si>
  <si>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</si>
  <si>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</si>
  <si>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</si>
  <si>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</si>
  <si>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</si>
  <si>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</si>
  <si>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</si>
  <si>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</si>
  <si>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</si>
  <si>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</si>
  <si>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</si>
  <si>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</si>
  <si>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</si>
  <si>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</si>
  <si>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</si>
  <si>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</si>
  <si>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</si>
  <si>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</si>
  <si>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</si>
  <si>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</si>
  <si>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</si>
  <si>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</si>
  <si>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</si>
  <si>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</si>
  <si>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</si>
  <si>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</si>
  <si>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</si>
  <si>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</si>
  <si>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</si>
  <si>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</si>
  <si>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</si>
  <si>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</si>
  <si>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</si>
  <si>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</si>
  <si>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</si>
  <si>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</si>
  <si>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</si>
  <si>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</si>
  <si>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</si>
  <si>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</si>
  <si>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</si>
  <si>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</si>
  <si>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</si>
  <si>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</si>
  <si>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</si>
  <si>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</si>
  <si>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</si>
  <si>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</si>
  <si>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</si>
  <si>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</si>
  <si>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</si>
  <si>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</si>
  <si>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</si>
  <si>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</si>
  <si>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</si>
  <si>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</si>
  <si>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</si>
  <si>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</si>
  <si>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</si>
  <si>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</si>
  <si>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</si>
  <si>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</si>
  <si>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</si>
  <si>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</si>
  <si>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</si>
  <si>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</si>
  <si>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</si>
  <si>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</si>
  <si>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</si>
  <si>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</si>
  <si>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</si>
  <si>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</si>
  <si>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</si>
  <si>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</si>
  <si>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</si>
  <si>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</si>
  <si>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</si>
  <si>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</si>
  <si>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</si>
  <si>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</si>
  <si>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</si>
  <si>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</si>
  <si>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</si>
  <si>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</si>
  <si>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</si>
  <si>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</si>
  <si>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</si>
  <si>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</si>
  <si>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</si>
  <si>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</si>
  <si>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</si>
  <si>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</si>
  <si>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</si>
  <si>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</si>
  <si>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</si>
  <si>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20,04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</si>
  <si>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</si>
  <si>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</si>
  <si>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</si>
  <si>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</si>
  <si>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</si>
  <si>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</si>
  <si>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</si>
  <si>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</si>
  <si>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</si>
  <si>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</si>
  <si>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</si>
  <si>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</si>
  <si>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</si>
  <si>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</si>
  <si>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</si>
  <si>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</si>
  <si>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</si>
  <si>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</si>
  <si>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</si>
  <si>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</si>
  <si>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</si>
  <si>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</si>
  <si>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</si>
  <si>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</si>
  <si>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</si>
  <si>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</si>
  <si>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</si>
  <si>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</si>
  <si>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</si>
  <si>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</si>
  <si>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</si>
  <si>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</si>
  <si>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</si>
  <si>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</si>
  <si>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</si>
  <si>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</si>
  <si>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</si>
  <si>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</si>
  <si>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</si>
  <si>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</si>
  <si>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</si>
  <si>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</si>
  <si>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</si>
  <si>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</si>
  <si>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</si>
  <si>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</si>
  <si>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</si>
  <si>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</si>
  <si>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</si>
  <si>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</si>
  <si>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</si>
  <si>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</si>
  <si>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</si>
  <si>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</si>
  <si>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</si>
  <si>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</si>
  <si>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</si>
  <si>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</si>
  <si>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</si>
  <si>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</si>
  <si>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</si>
  <si>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</si>
  <si>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</si>
  <si>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</si>
  <si>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</si>
  <si>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</si>
  <si>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</si>
  <si>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</si>
  <si>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</si>
  <si>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</si>
  <si>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</si>
  <si>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</si>
  <si>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</si>
  <si>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</si>
  <si>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</si>
  <si>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</si>
  <si>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</si>
  <si>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</si>
  <si>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</si>
  <si>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</si>
  <si>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</si>
  <si>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</si>
  <si>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</si>
  <si>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</si>
  <si>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</si>
  <si>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</si>
  <si>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</si>
  <si>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</si>
  <si>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</si>
  <si>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</si>
  <si>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</si>
  <si>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</si>
  <si>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</si>
  <si>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</si>
  <si>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</si>
  <si>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</si>
  <si>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</si>
  <si>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</si>
  <si>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</si>
  <si>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</si>
  <si>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</si>
  <si>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</si>
  <si>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</si>
  <si>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</si>
  <si>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</si>
  <si>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</si>
  <si>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</si>
  <si>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</si>
  <si>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</si>
  <si>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</si>
  <si>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</si>
  <si>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</si>
  <si>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</si>
  <si>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</si>
  <si>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</si>
  <si>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</si>
  <si>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</si>
  <si>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</si>
  <si>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</si>
  <si>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</si>
  <si>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</si>
  <si>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</si>
  <si>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</si>
  <si>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</si>
  <si>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</si>
  <si>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</si>
  <si>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</si>
  <si>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</si>
  <si>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</si>
  <si>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</si>
  <si>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</si>
  <si>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</si>
  <si>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</si>
  <si>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</si>
  <si>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</si>
  <si>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</si>
  <si>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</si>
  <si>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</si>
  <si>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</si>
  <si>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</si>
  <si>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</si>
  <si>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</si>
  <si>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</si>
  <si>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</si>
  <si>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</si>
  <si>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</si>
  <si>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</si>
  <si>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</si>
  <si>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</si>
  <si>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</si>
  <si>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</si>
  <si>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</si>
  <si>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</si>
  <si>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</si>
  <si>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</si>
  <si>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</si>
  <si>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</si>
  <si>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</si>
  <si>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</si>
  <si>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</si>
  <si>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</si>
  <si>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</si>
  <si>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</si>
  <si>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</si>
  <si>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</si>
  <si>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</si>
  <si>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</si>
  <si>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</si>
  <si>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</si>
  <si>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</si>
  <si>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</si>
  <si>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</si>
  <si>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</si>
  <si>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</si>
  <si>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</si>
  <si>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</si>
  <si>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</si>
  <si>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</si>
  <si>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</si>
  <si>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</si>
  <si>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</si>
  <si>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</si>
  <si>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</si>
  <si>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</si>
  <si>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</si>
  <si>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</si>
  <si>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</si>
  <si>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</si>
  <si>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</si>
  <si>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</si>
  <si>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</si>
  <si>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</si>
  <si>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</si>
  <si>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</si>
  <si>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</si>
  <si>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</si>
  <si>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</si>
  <si>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</si>
  <si>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</si>
  <si>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</si>
  <si>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</si>
  <si>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</si>
  <si>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</si>
  <si>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</si>
  <si>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</si>
  <si>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</si>
  <si>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</si>
  <si>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</si>
  <si>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</si>
  <si>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</si>
  <si>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</si>
  <si>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</si>
  <si>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</si>
  <si>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</si>
  <si>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</si>
  <si>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</si>
  <si>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</si>
  <si>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</si>
  <si>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</si>
  <si>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</si>
  <si>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</si>
  <si>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</si>
  <si>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</si>
  <si>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</si>
  <si>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</si>
  <si>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</si>
  <si>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</si>
  <si>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</si>
  <si>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</si>
  <si>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</si>
  <si>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</si>
  <si>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</si>
  <si>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</si>
  <si>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</si>
  <si>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</si>
  <si>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</si>
  <si>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</si>
  <si>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de capital</t>
  </si>
  <si>
    <t>51.02.29</t>
  </si>
  <si>
    <t>TITLUL VII ALTE TRANSFERURI   (cod  55.01)</t>
  </si>
  <si>
    <t xml:space="preserve">55 </t>
  </si>
  <si>
    <t>0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</si>
  <si>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</si>
  <si>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</si>
  <si>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</si>
  <si>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</si>
  <si>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</si>
  <si>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</si>
  <si>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</si>
  <si>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</si>
  <si>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</si>
  <si>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</si>
  <si>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</si>
  <si>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</si>
  <si>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</si>
  <si>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</si>
  <si>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</si>
  <si>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</si>
  <si>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</si>
  <si>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</si>
  <si>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</si>
  <si>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</si>
  <si>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</si>
  <si>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</t>
  </si>
  <si>
    <t>56.48</t>
  </si>
  <si>
    <t>Finanţarea naţională **)</t>
  </si>
  <si>
    <t>56.48.01</t>
  </si>
  <si>
    <t>Finanţarea Uniunii Europene **)</t>
  </si>
  <si>
    <t>56.48.02</t>
  </si>
  <si>
    <t>Cheltuieli neeligibile **)</t>
  </si>
  <si>
    <t>56.48.03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</si>
  <si>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</si>
  <si>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</si>
  <si>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</si>
  <si>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</si>
  <si>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</si>
  <si>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</si>
  <si>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</si>
  <si>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</si>
  <si>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</si>
  <si>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</si>
  <si>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</si>
  <si>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</si>
  <si>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</si>
  <si>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</si>
  <si>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</si>
  <si>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</si>
  <si>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</si>
  <si>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</si>
  <si>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</si>
  <si>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</si>
  <si>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</si>
  <si>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</si>
  <si>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</si>
  <si>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</si>
  <si>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</si>
  <si>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</si>
  <si>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</si>
  <si>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</si>
  <si>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</si>
  <si>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</si>
  <si>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</si>
  <si>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</si>
  <si>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</si>
  <si>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</si>
  <si>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</si>
  <si>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</si>
  <si>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</si>
  <si>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</si>
  <si>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</si>
  <si>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</si>
  <si>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</si>
  <si>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</si>
  <si>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</si>
  <si>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</si>
  <si>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</si>
  <si>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</si>
  <si>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</si>
  <si>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</si>
  <si>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</si>
  <si>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58,02,01</t>
  </si>
  <si>
    <t>58,02,02</t>
  </si>
  <si>
    <t>58,02,03</t>
  </si>
  <si>
    <t xml:space="preserve">Titlul XII  „Proiecte cu finanțare din sumele reprezentând asistența financiară nerambursabilă aferentă PNRR”     (cod 60.01 la 60.03)  </t>
  </si>
  <si>
    <t>60</t>
  </si>
  <si>
    <t>Fonduri europene nerambursabile</t>
  </si>
  <si>
    <t>60.01</t>
  </si>
  <si>
    <t>Finanțare publică națională</t>
  </si>
  <si>
    <t>60.02</t>
  </si>
  <si>
    <t>Sume aferente TVA</t>
  </si>
  <si>
    <t>60.03</t>
  </si>
  <si>
    <t>Titlul XIII  „Proiecte cu finanțare din sumele aferente componentei de împrumut a PNRR”     (cod 61.01 la 61.03)</t>
  </si>
  <si>
    <t>61</t>
  </si>
  <si>
    <t>Fonduri din împrumut rambursabil</t>
  </si>
  <si>
    <t>61.01</t>
  </si>
  <si>
    <t>61.02</t>
  </si>
  <si>
    <t>61.03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</si>
  <si>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</si>
  <si>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</si>
  <si>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</si>
  <si>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</si>
  <si>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</si>
  <si>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</si>
  <si>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</si>
  <si>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</si>
  <si>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</si>
  <si>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</si>
  <si>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</si>
  <si>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</si>
  <si>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</si>
  <si>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</si>
  <si>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</si>
  <si>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</si>
  <si>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</si>
  <si>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</si>
  <si>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</si>
  <si>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</si>
  <si>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</si>
  <si>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</si>
  <si>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</si>
  <si>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</si>
  <si>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</si>
  <si>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</si>
  <si>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</si>
  <si>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</si>
  <si>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</si>
  <si>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</si>
  <si>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</si>
  <si>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lei</t>
  </si>
  <si>
    <t xml:space="preserve">Programe finanțate din Fondul European de Dezvoltare Regională (FEDR), aferente cadrului financiar 2021-2027 </t>
  </si>
  <si>
    <t xml:space="preserve">A. Transferuri interne          </t>
  </si>
  <si>
    <t>TITLUL X  Proiecte cu finanțare din fonduri externe nerambursabile aferente cadrului financiar 2014-2020 și din Fondul de modernizare (cod  58.01 la 58.05+58.11+58.12+58.15+58.16+58.30 la 58.33+58.42)</t>
  </si>
  <si>
    <t>58.01</t>
  </si>
  <si>
    <t>58.01.01</t>
  </si>
  <si>
    <t>58.01.02</t>
  </si>
  <si>
    <t>Programe din Fondul European de Dezvoltare Regională (FEDR)  (58.01.01 la 58.01.03)</t>
  </si>
  <si>
    <t>58.01.03</t>
  </si>
  <si>
    <t>Programe Instrumentul European de Vecinătate (ENI) (58.12.01 la 58.12.03)</t>
  </si>
  <si>
    <t>58.12</t>
  </si>
  <si>
    <t>58.12.01</t>
  </si>
  <si>
    <t>58.12.02</t>
  </si>
  <si>
    <t>58.12.03</t>
  </si>
  <si>
    <t>Bunuri si servicii 
  (cod 20.01.01 la 20.01.09+20.01.30)</t>
  </si>
  <si>
    <t>Alte bunuri si servicii pentru întretinere si 
functionare</t>
  </si>
  <si>
    <t>ANEXA nr. 9 la HCL nr. 120/29.05.2025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</si>
</sst>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i/>
      <sz val="12"/>
      <name val="Arial"/>
      <family val="2"/>
    </font>
    <font>
      <b/>
      <strike/>
      <sz val="12"/>
      <name val="Arial"/>
      <family val="2"/>
    </font>
    <font>
      <strike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2"/>
      <name val="Arial"/>
      <family val="2"/>
      <charset val="238"/>
    </font>
    <font>
      <b/>
      <u/>
      <sz val="12"/>
      <name val="Arial"/>
      <family val="2"/>
    </font>
    <font>
      <sz val="12"/>
      <color indexed="10"/>
      <name val="Arial"/>
      <family val="2"/>
    </font>
    <font>
      <i/>
      <sz val="12"/>
      <color indexed="10"/>
      <name val="Arial"/>
      <family val="2"/>
    </font>
    <font>
      <i/>
      <sz val="8"/>
      <name val="Arial"/>
      <family val="2"/>
    </font>
    <font>
      <b/>
      <sz val="12"/>
      <name val="Arial-T&amp;M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2"/>
      <name val="Arial"/>
      <family val="2"/>
    </font>
    <font>
      <b/>
      <sz val="10"/>
      <name val="Calibri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149">
    <xf numFmtId="0" fontId="0" fillId="0" borderId="0" xfId="0"/>
    <xf numFmtId="3" fontId="3" fillId="0" borderId="4" xfId="5" applyNumberFormat="1" applyFont="1" applyBorder="1" applyAlignment="1">
      <alignment horizontal="right"/>
    </xf>
    <xf numFmtId="0" fontId="1" fillId="0" borderId="0" xfId="3"/>
    <xf numFmtId="0" fontId="1" fillId="0" borderId="0" xfId="2"/>
    <xf numFmtId="0" fontId="3" fillId="0" borderId="0" xfId="3" applyFont="1"/>
    <xf numFmtId="0" fontId="1" fillId="0" borderId="0" xfId="3" applyAlignment="1">
      <alignment horizontal="left"/>
    </xf>
    <xf numFmtId="0" fontId="4" fillId="0" borderId="0" xfId="2" applyFont="1" applyAlignment="1">
      <alignment horizontal="center"/>
    </xf>
    <xf numFmtId="0" fontId="1" fillId="0" borderId="0" xfId="2" applyAlignment="1">
      <alignment horizontal="center"/>
    </xf>
    <xf numFmtId="1" fontId="4" fillId="0" borderId="0" xfId="2" applyNumberFormat="1" applyFont="1" applyAlignment="1">
      <alignment horizontal="center"/>
    </xf>
    <xf numFmtId="1" fontId="1" fillId="0" borderId="0" xfId="2" applyNumberFormat="1" applyAlignment="1">
      <alignment horizontal="center"/>
    </xf>
    <xf numFmtId="3" fontId="1" fillId="0" borderId="0" xfId="2" applyNumberFormat="1" applyAlignment="1">
      <alignment horizontal="center"/>
    </xf>
    <xf numFmtId="1" fontId="3" fillId="0" borderId="4" xfId="4" applyNumberFormat="1" applyFont="1" applyBorder="1" applyAlignment="1">
      <alignment horizontal="center" vertical="center" wrapText="1"/>
    </xf>
    <xf numFmtId="3" fontId="3" fillId="0" borderId="4" xfId="4" applyNumberFormat="1" applyFont="1" applyBorder="1" applyAlignment="1">
      <alignment horizontal="right" vertical="center" wrapText="1"/>
    </xf>
    <xf numFmtId="3" fontId="6" fillId="0" borderId="0" xfId="2" applyNumberFormat="1" applyFont="1"/>
    <xf numFmtId="0" fontId="6" fillId="0" borderId="0" xfId="2" applyFont="1"/>
    <xf numFmtId="49" fontId="8" fillId="0" borderId="4" xfId="5" applyNumberFormat="1" applyFont="1" applyBorder="1" applyAlignment="1">
      <alignment horizontal="left" vertical="top"/>
    </xf>
    <xf numFmtId="49" fontId="7" fillId="0" borderId="4" xfId="5" applyNumberFormat="1" applyFont="1" applyBorder="1" applyAlignment="1">
      <alignment horizontal="right"/>
    </xf>
    <xf numFmtId="3" fontId="7" fillId="0" borderId="4" xfId="5" applyNumberFormat="1" applyFont="1" applyBorder="1" applyAlignment="1">
      <alignment horizontal="right"/>
    </xf>
    <xf numFmtId="0" fontId="9" fillId="0" borderId="0" xfId="2" applyFont="1"/>
    <xf numFmtId="49" fontId="3" fillId="0" borderId="4" xfId="5" applyNumberFormat="1" applyFont="1" applyBorder="1" applyAlignment="1">
      <alignment horizontal="left" vertical="top"/>
    </xf>
    <xf numFmtId="49" fontId="3" fillId="0" borderId="4" xfId="5" applyNumberFormat="1" applyFont="1" applyBorder="1" applyAlignment="1">
      <alignment horizontal="right"/>
    </xf>
    <xf numFmtId="0" fontId="3" fillId="0" borderId="4" xfId="5" applyFont="1" applyBorder="1"/>
    <xf numFmtId="0" fontId="6" fillId="0" borderId="4" xfId="5" applyFont="1" applyBorder="1"/>
    <xf numFmtId="49" fontId="6" fillId="0" borderId="4" xfId="5" applyNumberFormat="1" applyFont="1" applyBorder="1" applyAlignment="1">
      <alignment horizontal="right"/>
    </xf>
    <xf numFmtId="0" fontId="11" fillId="0" borderId="4" xfId="5" applyFont="1" applyBorder="1"/>
    <xf numFmtId="49" fontId="11" fillId="0" borderId="4" xfId="5" applyNumberFormat="1" applyFont="1" applyBorder="1" applyAlignment="1">
      <alignment horizontal="right"/>
    </xf>
    <xf numFmtId="0" fontId="11" fillId="0" borderId="0" xfId="2" applyFont="1"/>
    <xf numFmtId="3" fontId="10" fillId="0" borderId="4" xfId="5" applyNumberFormat="1" applyFont="1" applyBorder="1" applyAlignment="1">
      <alignment horizontal="right"/>
    </xf>
    <xf numFmtId="49" fontId="6" fillId="0" borderId="4" xfId="5" applyNumberFormat="1" applyFont="1" applyBorder="1" applyAlignment="1">
      <alignment horizontal="left" vertical="top"/>
    </xf>
    <xf numFmtId="49" fontId="3" fillId="0" borderId="4" xfId="5" quotePrefix="1" applyNumberFormat="1" applyFont="1" applyBorder="1" applyAlignment="1">
      <alignment horizontal="left" vertical="top"/>
    </xf>
    <xf numFmtId="49" fontId="6" fillId="0" borderId="4" xfId="5" quotePrefix="1" applyNumberFormat="1" applyFont="1" applyBorder="1" applyAlignment="1">
      <alignment horizontal="left" vertical="top"/>
    </xf>
    <xf numFmtId="49" fontId="6" fillId="0" borderId="4" xfId="5" applyNumberFormat="1" applyFont="1" applyBorder="1" applyAlignment="1">
      <alignment horizontal="left" vertical="top" wrapText="1"/>
    </xf>
    <xf numFmtId="1" fontId="11" fillId="0" borderId="4" xfId="2" quotePrefix="1" applyNumberFormat="1" applyFont="1" applyBorder="1" applyAlignment="1">
      <alignment horizontal="right"/>
    </xf>
    <xf numFmtId="0" fontId="6" fillId="0" borderId="4" xfId="5" applyFont="1" applyBorder="1" applyAlignment="1">
      <alignment wrapText="1"/>
    </xf>
    <xf numFmtId="49" fontId="1" fillId="0" borderId="4" xfId="5" applyNumberFormat="1" applyBorder="1" applyAlignment="1">
      <alignment horizontal="left" vertical="top"/>
    </xf>
    <xf numFmtId="49" fontId="12" fillId="0" borderId="4" xfId="5" applyNumberFormat="1" applyFont="1" applyBorder="1" applyAlignment="1">
      <alignment horizontal="right"/>
    </xf>
    <xf numFmtId="0" fontId="6" fillId="0" borderId="4" xfId="6" applyFont="1" applyBorder="1" applyAlignment="1">
      <alignment horizontal="right"/>
    </xf>
    <xf numFmtId="3" fontId="3" fillId="0" borderId="4" xfId="6" applyNumberFormat="1" applyFont="1" applyBorder="1" applyAlignment="1">
      <alignment horizontal="right"/>
    </xf>
    <xf numFmtId="49" fontId="7" fillId="0" borderId="4" xfId="5" applyNumberFormat="1" applyFont="1" applyBorder="1" applyAlignment="1">
      <alignment horizontal="left" vertical="top"/>
    </xf>
    <xf numFmtId="49" fontId="3" fillId="0" borderId="4" xfId="5" applyNumberFormat="1" applyFont="1" applyBorder="1"/>
    <xf numFmtId="0" fontId="6" fillId="0" borderId="4" xfId="5" applyFont="1" applyBorder="1" applyAlignment="1">
      <alignment horizontal="right"/>
    </xf>
    <xf numFmtId="49" fontId="9" fillId="0" borderId="4" xfId="5" applyNumberFormat="1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49" fontId="7" fillId="0" borderId="4" xfId="5" applyNumberFormat="1" applyFont="1" applyBorder="1" applyAlignment="1">
      <alignment horizontal="right" vertical="center"/>
    </xf>
    <xf numFmtId="3" fontId="7" fillId="0" borderId="4" xfId="5" applyNumberFormat="1" applyFont="1" applyBorder="1" applyAlignment="1">
      <alignment horizontal="right" vertical="center"/>
    </xf>
    <xf numFmtId="0" fontId="9" fillId="0" borderId="4" xfId="5" applyFont="1" applyBorder="1" applyAlignment="1">
      <alignment wrapText="1"/>
    </xf>
    <xf numFmtId="49" fontId="9" fillId="0" borderId="4" xfId="5" applyNumberFormat="1" applyFont="1" applyBorder="1" applyAlignment="1">
      <alignment horizontal="right"/>
    </xf>
    <xf numFmtId="0" fontId="6" fillId="0" borderId="4" xfId="2" applyFont="1" applyBorder="1"/>
    <xf numFmtId="0" fontId="6" fillId="0" borderId="4" xfId="5" applyFont="1" applyBorder="1" applyAlignment="1">
      <alignment horizontal="left" vertical="center"/>
    </xf>
    <xf numFmtId="0" fontId="6" fillId="0" borderId="4" xfId="2" applyFont="1" applyBorder="1" applyAlignment="1">
      <alignment horizontal="right"/>
    </xf>
    <xf numFmtId="3" fontId="3" fillId="0" borderId="4" xfId="2" applyNumberFormat="1" applyFont="1" applyBorder="1" applyAlignment="1">
      <alignment horizontal="right"/>
    </xf>
    <xf numFmtId="49" fontId="15" fillId="0" borderId="4" xfId="5" applyNumberFormat="1" applyFont="1" applyBorder="1" applyAlignment="1">
      <alignment horizontal="left" vertical="top"/>
    </xf>
    <xf numFmtId="0" fontId="3" fillId="0" borderId="4" xfId="2" applyFont="1" applyBorder="1" applyAlignment="1">
      <alignment horizontal="center" vertical="center"/>
    </xf>
    <xf numFmtId="3" fontId="3" fillId="0" borderId="4" xfId="2" applyNumberFormat="1" applyFont="1" applyBorder="1" applyAlignment="1">
      <alignment vertical="center"/>
    </xf>
    <xf numFmtId="49" fontId="12" fillId="0" borderId="4" xfId="5" applyNumberFormat="1" applyFont="1" applyBorder="1" applyAlignment="1">
      <alignment horizontal="left" vertical="top"/>
    </xf>
    <xf numFmtId="0" fontId="16" fillId="0" borderId="0" xfId="2" applyFont="1"/>
    <xf numFmtId="0" fontId="18" fillId="0" borderId="4" xfId="0" applyFont="1" applyBorder="1" applyAlignment="1">
      <alignment wrapText="1"/>
    </xf>
    <xf numFmtId="0" fontId="17" fillId="0" borderId="0" xfId="2" applyFont="1"/>
    <xf numFmtId="0" fontId="9" fillId="0" borderId="4" xfId="0" applyFont="1" applyBorder="1" applyAlignment="1">
      <alignment wrapText="1"/>
    </xf>
    <xf numFmtId="0" fontId="3" fillId="0" borderId="4" xfId="0" quotePrefix="1" applyFont="1" applyBorder="1"/>
    <xf numFmtId="3" fontId="3" fillId="0" borderId="4" xfId="0" quotePrefix="1" applyNumberFormat="1" applyFont="1" applyBorder="1"/>
    <xf numFmtId="0" fontId="6" fillId="0" borderId="4" xfId="0" applyFont="1" applyBorder="1" applyAlignment="1">
      <alignment horizontal="left" wrapText="1" indent="2"/>
    </xf>
    <xf numFmtId="0" fontId="6" fillId="0" borderId="4" xfId="0" quotePrefix="1" applyFont="1" applyBorder="1" applyAlignment="1">
      <alignment horizontal="right"/>
    </xf>
    <xf numFmtId="3" fontId="6" fillId="0" borderId="4" xfId="0" quotePrefix="1" applyNumberFormat="1" applyFont="1" applyBorder="1" applyAlignment="1">
      <alignment horizontal="right"/>
    </xf>
    <xf numFmtId="3" fontId="3" fillId="0" borderId="4" xfId="0" quotePrefix="1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vertical="center" wrapText="1"/>
    </xf>
    <xf numFmtId="3" fontId="6" fillId="0" borderId="4" xfId="2" applyNumberFormat="1" applyFont="1" applyBorder="1" applyAlignment="1" applyProtection="1">
      <alignment horizontal="right"/>
      <protection locked="0"/>
    </xf>
    <xf numFmtId="49" fontId="22" fillId="0" borderId="4" xfId="5" applyNumberFormat="1" applyFont="1" applyBorder="1" applyAlignment="1">
      <alignment horizontal="left" vertical="top"/>
    </xf>
    <xf numFmtId="0" fontId="3" fillId="0" borderId="4" xfId="5" applyFont="1" applyBorder="1" applyAlignment="1">
      <alignment horizontal="right"/>
    </xf>
    <xf numFmtId="3" fontId="6" fillId="0" borderId="4" xfId="5" applyNumberFormat="1" applyFont="1" applyBorder="1" applyAlignment="1">
      <alignment horizontal="right"/>
    </xf>
    <xf numFmtId="49" fontId="3" fillId="0" borderId="4" xfId="5" applyNumberFormat="1" applyFont="1" applyBorder="1" applyAlignment="1">
      <alignment vertical="top"/>
    </xf>
    <xf numFmtId="0" fontId="3" fillId="0" borderId="4" xfId="2" applyFont="1" applyBorder="1" applyAlignment="1">
      <alignment horizontal="right"/>
    </xf>
    <xf numFmtId="1" fontId="6" fillId="0" borderId="4" xfId="2" applyNumberFormat="1" applyFont="1" applyBorder="1"/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2" fillId="0" borderId="0" xfId="0" applyFont="1"/>
    <xf numFmtId="49" fontId="3" fillId="0" borderId="7" xfId="5" applyNumberFormat="1" applyFont="1" applyBorder="1" applyAlignment="1">
      <alignment horizontal="left" vertical="top"/>
    </xf>
    <xf numFmtId="0" fontId="3" fillId="0" borderId="7" xfId="5" applyFont="1" applyBorder="1" applyAlignment="1">
      <alignment horizontal="right"/>
    </xf>
    <xf numFmtId="3" fontId="3" fillId="0" borderId="7" xfId="5" applyNumberFormat="1" applyFont="1" applyBorder="1" applyAlignment="1">
      <alignment horizontal="right"/>
    </xf>
    <xf numFmtId="1" fontId="5" fillId="0" borderId="4" xfId="4" applyNumberFormat="1" applyFont="1" applyBorder="1" applyAlignment="1">
      <alignment horizontal="center" vertical="center" wrapText="1"/>
    </xf>
    <xf numFmtId="49" fontId="7" fillId="0" borderId="4" xfId="5" applyNumberFormat="1" applyFont="1" applyBorder="1" applyAlignment="1">
      <alignment horizontal="left" vertical="center"/>
    </xf>
    <xf numFmtId="0" fontId="10" fillId="0" borderId="4" xfId="5" applyFont="1" applyBorder="1"/>
    <xf numFmtId="164" fontId="3" fillId="0" borderId="4" xfId="1" applyFont="1" applyFill="1" applyBorder="1" applyAlignment="1">
      <alignment horizontal="left" vertical="top"/>
    </xf>
    <xf numFmtId="49" fontId="7" fillId="0" borderId="4" xfId="5" applyNumberFormat="1" applyFont="1" applyBorder="1" applyAlignment="1">
      <alignment horizontal="left"/>
    </xf>
    <xf numFmtId="0" fontId="9" fillId="0" borderId="4" xfId="5" applyFont="1" applyBorder="1"/>
    <xf numFmtId="0" fontId="3" fillId="0" borderId="4" xfId="5" applyFont="1" applyBorder="1" applyAlignment="1">
      <alignment horizontal="left" vertical="center"/>
    </xf>
    <xf numFmtId="0" fontId="7" fillId="0" borderId="4" xfId="5" applyFont="1" applyBorder="1"/>
    <xf numFmtId="0" fontId="15" fillId="0" borderId="4" xfId="5" applyFont="1" applyBorder="1"/>
    <xf numFmtId="49" fontId="7" fillId="0" borderId="4" xfId="5" quotePrefix="1" applyNumberFormat="1" applyFont="1" applyBorder="1" applyAlignment="1">
      <alignment horizontal="left" vertical="top"/>
    </xf>
    <xf numFmtId="0" fontId="16" fillId="0" borderId="4" xfId="5" applyFont="1" applyBorder="1"/>
    <xf numFmtId="0" fontId="17" fillId="0" borderId="4" xfId="5" applyFont="1" applyBorder="1"/>
    <xf numFmtId="49" fontId="3" fillId="0" borderId="4" xfId="5" applyNumberFormat="1" applyFont="1" applyBorder="1" applyAlignment="1">
      <alignment horizontal="center"/>
    </xf>
    <xf numFmtId="0" fontId="3" fillId="0" borderId="4" xfId="0" applyFont="1" applyBorder="1"/>
    <xf numFmtId="49" fontId="26" fillId="0" borderId="4" xfId="0" quotePrefix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49" fontId="26" fillId="0" borderId="4" xfId="0" applyNumberFormat="1" applyFont="1" applyBorder="1" applyAlignment="1">
      <alignment horizontal="center" vertical="center"/>
    </xf>
    <xf numFmtId="49" fontId="20" fillId="0" borderId="4" xfId="0" quotePrefix="1" applyNumberFormat="1" applyFont="1" applyBorder="1" applyAlignment="1">
      <alignment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/>
    </xf>
    <xf numFmtId="49" fontId="21" fillId="0" borderId="4" xfId="0" applyNumberFormat="1" applyFont="1" applyBorder="1" applyAlignment="1">
      <alignment horizontal="center" vertical="center"/>
    </xf>
    <xf numFmtId="49" fontId="10" fillId="0" borderId="4" xfId="5" applyNumberFormat="1" applyFont="1" applyBorder="1" applyAlignment="1">
      <alignment horizontal="left" vertical="top"/>
    </xf>
    <xf numFmtId="49" fontId="3" fillId="0" borderId="4" xfId="5" quotePrefix="1" applyNumberFormat="1" applyFont="1" applyBorder="1" applyAlignment="1">
      <alignment horizontal="center" vertical="top"/>
    </xf>
    <xf numFmtId="0" fontId="2" fillId="0" borderId="0" xfId="2" applyFont="1" applyAlignment="1">
      <alignment horizontal="left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0" borderId="4" xfId="4" applyNumberFormat="1" applyFont="1" applyBorder="1" applyAlignment="1">
      <alignment horizontal="center" vertical="center" wrapText="1"/>
    </xf>
    <xf numFmtId="1" fontId="2" fillId="0" borderId="4" xfId="4" applyNumberFormat="1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49" fontId="3" fillId="0" borderId="4" xfId="5" applyNumberFormat="1" applyFont="1" applyBorder="1" applyAlignment="1">
      <alignment horizontal="center" vertical="center" wrapText="1"/>
    </xf>
    <xf numFmtId="1" fontId="3" fillId="0" borderId="4" xfId="4" applyNumberFormat="1" applyFont="1" applyBorder="1" applyAlignment="1">
      <alignment horizontal="center" vertical="center" wrapText="1"/>
    </xf>
    <xf numFmtId="49" fontId="3" fillId="0" borderId="4" xfId="5" applyNumberFormat="1" applyFont="1" applyBorder="1" applyAlignment="1">
      <alignment horizontal="left" vertical="top"/>
    </xf>
    <xf numFmtId="0" fontId="3" fillId="0" borderId="4" xfId="6" applyFont="1" applyBorder="1" applyAlignment="1">
      <alignment horizontal="left" wrapText="1"/>
    </xf>
    <xf numFmtId="49" fontId="7" fillId="0" borderId="4" xfId="5" applyNumberFormat="1" applyFont="1" applyBorder="1" applyAlignment="1">
      <alignment horizontal="left" vertical="top" wrapText="1"/>
    </xf>
    <xf numFmtId="49" fontId="3" fillId="0" borderId="4" xfId="5" applyNumberFormat="1" applyFont="1" applyBorder="1" applyAlignment="1">
      <alignment horizontal="left" vertical="top" wrapText="1"/>
    </xf>
    <xf numFmtId="0" fontId="14" fillId="0" borderId="4" xfId="0" applyFont="1" applyBorder="1"/>
    <xf numFmtId="49" fontId="7" fillId="0" borderId="4" xfId="5" applyNumberFormat="1" applyFont="1" applyBorder="1" applyAlignment="1">
      <alignment horizontal="center" vertical="center" wrapText="1"/>
    </xf>
    <xf numFmtId="0" fontId="3" fillId="0" borderId="4" xfId="5" applyFont="1" applyBorder="1" applyAlignment="1">
      <alignment horizontal="left" wrapText="1"/>
    </xf>
    <xf numFmtId="49" fontId="3" fillId="0" borderId="4" xfId="5" applyNumberFormat="1" applyFont="1" applyBorder="1" applyAlignment="1">
      <alignment horizontal="left" wrapText="1"/>
    </xf>
    <xf numFmtId="49" fontId="8" fillId="0" borderId="4" xfId="5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9" fillId="0" borderId="4" xfId="0" applyFont="1" applyBorder="1"/>
    <xf numFmtId="49" fontId="3" fillId="0" borderId="4" xfId="5" applyNumberFormat="1" applyFont="1" applyBorder="1" applyAlignment="1">
      <alignment horizontal="left" vertical="center" wrapText="1"/>
    </xf>
    <xf numFmtId="0" fontId="8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2" applyAlignment="1">
      <alignment horizontal="left"/>
    </xf>
    <xf numFmtId="0" fontId="25" fillId="0" borderId="4" xfId="0" applyFont="1" applyBorder="1" applyAlignment="1">
      <alignment vertical="justify" wrapText="1"/>
    </xf>
    <xf numFmtId="49" fontId="24" fillId="0" borderId="4" xfId="0" quotePrefix="1" applyNumberFormat="1" applyFont="1" applyBorder="1" applyAlignment="1">
      <alignment horizontal="center" vertical="center" wrapText="1"/>
    </xf>
    <xf numFmtId="49" fontId="7" fillId="0" borderId="6" xfId="5" applyNumberFormat="1" applyFont="1" applyBorder="1" applyAlignment="1">
      <alignment horizontal="center" vertical="center" wrapText="1"/>
    </xf>
    <xf numFmtId="49" fontId="7" fillId="0" borderId="5" xfId="5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3" applyFont="1"/>
  </cellXfs>
  <cellStyles count="7">
    <cellStyle name="Comma" xfId="1" builtinId="3"/>
    <cellStyle name="Normal" xfId="0" builtinId="0"/>
    <cellStyle name="Normal_Anexa F 140 146 10.07" xfId="5" xr:uid="{59777C48-8B5A-4A83-BF2A-CE3F53090382}"/>
    <cellStyle name="Normal_F 07" xfId="3" xr:uid="{DDB097B2-687D-411A-A63B-EFFE787B875D}"/>
    <cellStyle name="Normal_mach03" xfId="4" xr:uid="{F86CBDB0-61E6-4254-AD60-600EC14C7FF8}"/>
    <cellStyle name="Normal_mach31" xfId="2" xr:uid="{EDE2536A-5B0B-4C49-A664-66847D8AB97A}"/>
    <cellStyle name="Normal_Machete buget 99" xfId="6" xr:uid="{37DE7BB4-9E1D-49DE-B7B9-B2DC3CC84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191</xdr:row>
      <xdr:rowOff>0</xdr:rowOff>
    </xdr:from>
    <xdr:to>
      <xdr:col>2</xdr:col>
      <xdr:colOff>19050</xdr:colOff>
      <xdr:row>191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E8D6036-282C-4C9A-AFC7-35733FDEABCE}"/>
            </a:ext>
          </a:extLst>
        </xdr:cNvPr>
        <xdr:cNvSpPr>
          <a:spLocks/>
        </xdr:cNvSpPr>
      </xdr:nvSpPr>
      <xdr:spPr bwMode="auto">
        <a:xfrm>
          <a:off x="3371850" y="3220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203</xdr:row>
      <xdr:rowOff>0</xdr:rowOff>
    </xdr:from>
    <xdr:to>
      <xdr:col>2</xdr:col>
      <xdr:colOff>19050</xdr:colOff>
      <xdr:row>203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994068C-DC96-4A11-87F1-C70CB8E89558}"/>
            </a:ext>
          </a:extLst>
        </xdr:cNvPr>
        <xdr:cNvSpPr>
          <a:spLocks/>
        </xdr:cNvSpPr>
      </xdr:nvSpPr>
      <xdr:spPr bwMode="auto">
        <a:xfrm>
          <a:off x="3371850" y="32946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203</xdr:row>
      <xdr:rowOff>0</xdr:rowOff>
    </xdr:from>
    <xdr:to>
      <xdr:col>2</xdr:col>
      <xdr:colOff>19050</xdr:colOff>
      <xdr:row>203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9BBFB571-00F6-46A0-8B99-58446D438030}"/>
            </a:ext>
          </a:extLst>
        </xdr:cNvPr>
        <xdr:cNvSpPr>
          <a:spLocks/>
        </xdr:cNvSpPr>
      </xdr:nvSpPr>
      <xdr:spPr bwMode="auto">
        <a:xfrm>
          <a:off x="3371850" y="32946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duse\B%20I%20L%20A%20N%20T\Bilant%202024\4.%20%20%2031.12.2024\1%20%2002-%2051,54,55,70,83,84%20%20%20IV%20%202024.xls" TargetMode="External"/><Relationship Id="rId1" Type="http://schemas.openxmlformats.org/officeDocument/2006/relationships/externalLinkPath" Target="/aduse/B%20I%20L%20A%20N%20T/Bilant%202024/4.%20%20%2031.12.2024/1%20%2002-%2051,54,55,70,83,84%20%20%20IV%20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.%2030.09.2023\3%20%20CAP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13MFP"/>
      <sheetName val="13+verif"/>
      <sheetName val="51.1"/>
      <sheetName val="51,035"/>
      <sheetName val="51"/>
      <sheetName val="54.1"/>
      <sheetName val="Alegeri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3.14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68-06"/>
      <sheetName val="asistati"/>
      <sheetName val="Prim+SPAS"/>
      <sheetName val="68"/>
      <sheetName val="70,03,30,bl"/>
      <sheetName val="70,05,01"/>
      <sheetName val="70,06"/>
      <sheetName val="70,50"/>
      <sheetName val="70,50,,C.N.-W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1">
          <cell r="N11">
            <v>35592000</v>
          </cell>
        </row>
      </sheetData>
      <sheetData sheetId="5">
        <row r="13">
          <cell r="N13">
            <v>0</v>
          </cell>
        </row>
      </sheetData>
      <sheetData sheetId="6">
        <row r="6">
          <cell r="B6" t="str">
            <v>la data de  31.12.2024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finale</v>
          </cell>
          <cell r="F9" t="str">
            <v xml:space="preserve">Credite  bugetare  initiale </v>
          </cell>
          <cell r="G9" t="str">
            <v>Credite bugetare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7">
        <row r="8">
          <cell r="J8">
            <v>0</v>
          </cell>
        </row>
      </sheetData>
      <sheetData sheetId="8">
        <row r="8">
          <cell r="J8">
            <v>0</v>
          </cell>
        </row>
      </sheetData>
      <sheetData sheetId="9"/>
      <sheetData sheetId="10">
        <row r="8">
          <cell r="K8">
            <v>0</v>
          </cell>
        </row>
      </sheetData>
      <sheetData sheetId="11">
        <row r="6">
          <cell r="B6" t="str">
            <v>la data de  31.12.2024</v>
          </cell>
        </row>
      </sheetData>
      <sheetData sheetId="12">
        <row r="11">
          <cell r="D11">
            <v>0</v>
          </cell>
        </row>
      </sheetData>
      <sheetData sheetId="13">
        <row r="11">
          <cell r="D11">
            <v>0</v>
          </cell>
        </row>
      </sheetData>
      <sheetData sheetId="14">
        <row r="9">
          <cell r="L9">
            <v>0</v>
          </cell>
        </row>
      </sheetData>
      <sheetData sheetId="15"/>
      <sheetData sheetId="16">
        <row r="8">
          <cell r="J8">
            <v>0</v>
          </cell>
        </row>
      </sheetData>
      <sheetData sheetId="17">
        <row r="8">
          <cell r="J8">
            <v>0</v>
          </cell>
        </row>
      </sheetData>
      <sheetData sheetId="18">
        <row r="8">
          <cell r="J8">
            <v>83100</v>
          </cell>
        </row>
      </sheetData>
      <sheetData sheetId="19"/>
      <sheetData sheetId="20">
        <row r="9">
          <cell r="D9">
            <v>10815000</v>
          </cell>
          <cell r="E9">
            <v>1315000</v>
          </cell>
          <cell r="F9">
            <v>10815000</v>
          </cell>
          <cell r="G9">
            <v>1315000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262">
          <cell r="F262">
            <v>8400000</v>
          </cell>
          <cell r="G262">
            <v>420170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815000</v>
          </cell>
          <cell r="G263">
            <v>815000</v>
          </cell>
          <cell r="J263">
            <v>0</v>
          </cell>
          <cell r="L263">
            <v>0</v>
          </cell>
        </row>
        <row r="264">
          <cell r="F264">
            <v>1600000</v>
          </cell>
          <cell r="G264">
            <v>79830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</sheetData>
      <sheetData sheetId="21">
        <row r="10">
          <cell r="D10">
            <v>0</v>
          </cell>
          <cell r="E10">
            <v>0</v>
          </cell>
          <cell r="F10">
            <v>0</v>
          </cell>
          <cell r="G10">
            <v>7965556</v>
          </cell>
          <cell r="H10">
            <v>7938106</v>
          </cell>
          <cell r="I10">
            <v>7938106</v>
          </cell>
          <cell r="J10">
            <v>7938106</v>
          </cell>
          <cell r="K10">
            <v>0</v>
          </cell>
          <cell r="L10">
            <v>7943550</v>
          </cell>
        </row>
        <row r="132">
          <cell r="G132">
            <v>7964579</v>
          </cell>
          <cell r="H132">
            <v>7938100</v>
          </cell>
          <cell r="I132">
            <v>7938100</v>
          </cell>
          <cell r="J132">
            <v>7938100</v>
          </cell>
          <cell r="K132">
            <v>0</v>
          </cell>
          <cell r="L132">
            <v>7938100</v>
          </cell>
        </row>
        <row r="184">
          <cell r="G184">
            <v>-5444</v>
          </cell>
          <cell r="H184">
            <v>-5444</v>
          </cell>
          <cell r="I184">
            <v>-5444</v>
          </cell>
          <cell r="J184">
            <v>-5444</v>
          </cell>
          <cell r="K184">
            <v>0</v>
          </cell>
        </row>
        <row r="254">
          <cell r="F254">
            <v>0</v>
          </cell>
          <cell r="G254">
            <v>6421</v>
          </cell>
          <cell r="H254">
            <v>5450</v>
          </cell>
          <cell r="I254">
            <v>5450</v>
          </cell>
          <cell r="J254">
            <v>5450</v>
          </cell>
          <cell r="K254">
            <v>0</v>
          </cell>
          <cell r="L254">
            <v>5450</v>
          </cell>
        </row>
      </sheetData>
      <sheetData sheetId="22">
        <row r="10">
          <cell r="D10">
            <v>1502000</v>
          </cell>
          <cell r="E10">
            <v>2000</v>
          </cell>
          <cell r="F10">
            <v>7902000</v>
          </cell>
          <cell r="G10">
            <v>7508000</v>
          </cell>
          <cell r="H10">
            <v>7490685</v>
          </cell>
          <cell r="I10">
            <v>7490685</v>
          </cell>
          <cell r="J10">
            <v>7490685</v>
          </cell>
          <cell r="K10">
            <v>0</v>
          </cell>
          <cell r="L10">
            <v>7490429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K61">
            <v>0</v>
          </cell>
          <cell r="L61">
            <v>0</v>
          </cell>
        </row>
        <row r="63">
          <cell r="I63">
            <v>0</v>
          </cell>
          <cell r="K63">
            <v>0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71">
          <cell r="I71">
            <v>0</v>
          </cell>
          <cell r="K71">
            <v>0</v>
          </cell>
        </row>
        <row r="72">
          <cell r="K72">
            <v>0</v>
          </cell>
          <cell r="L72">
            <v>0</v>
          </cell>
        </row>
        <row r="73">
          <cell r="I73">
            <v>0</v>
          </cell>
          <cell r="K73">
            <v>0</v>
          </cell>
        </row>
        <row r="75">
          <cell r="I75">
            <v>0</v>
          </cell>
          <cell r="K75">
            <v>0</v>
          </cell>
        </row>
        <row r="76">
          <cell r="I76">
            <v>0</v>
          </cell>
          <cell r="K76">
            <v>0</v>
          </cell>
        </row>
        <row r="79">
          <cell r="K79">
            <v>0</v>
          </cell>
          <cell r="L79">
            <v>0</v>
          </cell>
        </row>
        <row r="80">
          <cell r="K80">
            <v>0</v>
          </cell>
          <cell r="L80">
            <v>0</v>
          </cell>
        </row>
        <row r="81">
          <cell r="I81">
            <v>0</v>
          </cell>
          <cell r="K81">
            <v>0</v>
          </cell>
        </row>
        <row r="82">
          <cell r="G82">
            <v>0</v>
          </cell>
          <cell r="I82">
            <v>0</v>
          </cell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98"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I105">
            <v>0</v>
          </cell>
          <cell r="K105">
            <v>0</v>
          </cell>
        </row>
        <row r="132">
          <cell r="F132">
            <v>6400000</v>
          </cell>
          <cell r="G132">
            <v>7499579</v>
          </cell>
          <cell r="H132">
            <v>7484979</v>
          </cell>
          <cell r="I132">
            <v>7484979</v>
          </cell>
          <cell r="J132">
            <v>7484979</v>
          </cell>
          <cell r="K132">
            <v>0</v>
          </cell>
          <cell r="L132">
            <v>7484979</v>
          </cell>
        </row>
        <row r="254">
          <cell r="G254">
            <v>6421</v>
          </cell>
          <cell r="H254">
            <v>5450</v>
          </cell>
          <cell r="I254">
            <v>5450</v>
          </cell>
          <cell r="J254">
            <v>5450</v>
          </cell>
          <cell r="K254">
            <v>0</v>
          </cell>
          <cell r="L254">
            <v>5450</v>
          </cell>
        </row>
        <row r="259">
          <cell r="F259">
            <v>1502000</v>
          </cell>
          <cell r="G259">
            <v>2000</v>
          </cell>
          <cell r="H259">
            <v>256</v>
          </cell>
          <cell r="I259">
            <v>256</v>
          </cell>
          <cell r="J259">
            <v>256</v>
          </cell>
          <cell r="K259">
            <v>0</v>
          </cell>
        </row>
        <row r="260">
          <cell r="K260">
            <v>0</v>
          </cell>
        </row>
        <row r="261">
          <cell r="K261">
            <v>0</v>
          </cell>
          <cell r="L261">
            <v>0</v>
          </cell>
        </row>
        <row r="262">
          <cell r="K262">
            <v>0</v>
          </cell>
        </row>
      </sheetData>
      <sheetData sheetId="23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62">
          <cell r="F162">
            <v>0</v>
          </cell>
          <cell r="I162">
            <v>0</v>
          </cell>
          <cell r="K162">
            <v>0</v>
          </cell>
        </row>
      </sheetData>
      <sheetData sheetId="24">
        <row r="10">
          <cell r="E10">
            <v>0</v>
          </cell>
          <cell r="F10">
            <v>10100000</v>
          </cell>
          <cell r="G10">
            <v>13891000</v>
          </cell>
          <cell r="H10">
            <v>13887516</v>
          </cell>
          <cell r="I10">
            <v>13887516</v>
          </cell>
          <cell r="J10">
            <v>13887516</v>
          </cell>
          <cell r="K10">
            <v>0</v>
          </cell>
          <cell r="L10">
            <v>13750208</v>
          </cell>
        </row>
        <row r="58">
          <cell r="F58">
            <v>10100000</v>
          </cell>
          <cell r="G58">
            <v>13891000</v>
          </cell>
          <cell r="H58">
            <v>13887516</v>
          </cell>
          <cell r="I58">
            <v>13887516</v>
          </cell>
          <cell r="J58">
            <v>13887516</v>
          </cell>
          <cell r="K58">
            <v>0</v>
          </cell>
          <cell r="L58">
            <v>13750208</v>
          </cell>
        </row>
        <row r="182">
          <cell r="I182">
            <v>0</v>
          </cell>
          <cell r="J182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0</v>
          </cell>
        </row>
      </sheetData>
      <sheetData sheetId="25">
        <row r="10">
          <cell r="D10">
            <v>0</v>
          </cell>
          <cell r="E10">
            <v>0</v>
          </cell>
          <cell r="F10">
            <v>10000000</v>
          </cell>
          <cell r="G10">
            <v>22905175</v>
          </cell>
          <cell r="H10">
            <v>21354712</v>
          </cell>
          <cell r="I10">
            <v>21354712</v>
          </cell>
          <cell r="J10">
            <v>21354712</v>
          </cell>
          <cell r="K10">
            <v>0</v>
          </cell>
          <cell r="L10">
            <v>26439484</v>
          </cell>
        </row>
        <row r="131">
          <cell r="F131">
            <v>10000000</v>
          </cell>
          <cell r="G131">
            <v>22646908</v>
          </cell>
          <cell r="H131">
            <v>21102012</v>
          </cell>
          <cell r="I131">
            <v>21102012</v>
          </cell>
          <cell r="J131">
            <v>21102012</v>
          </cell>
          <cell r="K131">
            <v>0</v>
          </cell>
          <cell r="L131">
            <v>21102012</v>
          </cell>
        </row>
        <row r="132">
          <cell r="K132">
            <v>0</v>
          </cell>
          <cell r="L132">
            <v>0</v>
          </cell>
        </row>
        <row r="182">
          <cell r="G182">
            <v>-1733</v>
          </cell>
          <cell r="H182">
            <v>-1733</v>
          </cell>
          <cell r="I182">
            <v>-1733</v>
          </cell>
          <cell r="J182">
            <v>-1733</v>
          </cell>
          <cell r="K182">
            <v>0</v>
          </cell>
        </row>
        <row r="194">
          <cell r="G194">
            <v>260000</v>
          </cell>
          <cell r="H194">
            <v>254433</v>
          </cell>
          <cell r="I194">
            <v>254433</v>
          </cell>
          <cell r="J194">
            <v>254433</v>
          </cell>
          <cell r="K194">
            <v>0</v>
          </cell>
          <cell r="L194">
            <v>254433</v>
          </cell>
        </row>
        <row r="236">
          <cell r="K236">
            <v>0</v>
          </cell>
          <cell r="L236">
            <v>1319</v>
          </cell>
        </row>
        <row r="239">
          <cell r="D239">
            <v>0</v>
          </cell>
          <cell r="E239">
            <v>0</v>
          </cell>
          <cell r="K239">
            <v>0</v>
          </cell>
        </row>
        <row r="240">
          <cell r="D240">
            <v>0</v>
          </cell>
          <cell r="E240">
            <v>0</v>
          </cell>
          <cell r="K240">
            <v>0</v>
          </cell>
          <cell r="L240">
            <v>5026391</v>
          </cell>
        </row>
        <row r="241">
          <cell r="D241">
            <v>0</v>
          </cell>
          <cell r="E241">
            <v>0</v>
          </cell>
          <cell r="K241">
            <v>0</v>
          </cell>
          <cell r="L241">
            <v>39772</v>
          </cell>
        </row>
        <row r="257">
          <cell r="K257">
            <v>0</v>
          </cell>
        </row>
        <row r="258">
          <cell r="K258">
            <v>0</v>
          </cell>
          <cell r="L258">
            <v>11712</v>
          </cell>
        </row>
        <row r="259">
          <cell r="K259">
            <v>0</v>
          </cell>
        </row>
        <row r="260">
          <cell r="K260">
            <v>0</v>
          </cell>
          <cell r="L260">
            <v>3845</v>
          </cell>
        </row>
      </sheetData>
      <sheetData sheetId="26">
        <row r="10">
          <cell r="E10">
            <v>0</v>
          </cell>
          <cell r="F10">
            <v>6500000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31">
          <cell r="F131">
            <v>6500000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82">
          <cell r="K182">
            <v>0</v>
          </cell>
        </row>
        <row r="194">
          <cell r="K194">
            <v>0</v>
          </cell>
          <cell r="L194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</row>
      </sheetData>
      <sheetData sheetId="27">
        <row r="10">
          <cell r="E10">
            <v>0</v>
          </cell>
          <cell r="F10">
            <v>280000</v>
          </cell>
          <cell r="G10">
            <v>395000</v>
          </cell>
          <cell r="H10">
            <v>319542</v>
          </cell>
          <cell r="I10">
            <v>319542</v>
          </cell>
          <cell r="J10">
            <v>319542</v>
          </cell>
          <cell r="K10">
            <v>0</v>
          </cell>
          <cell r="L10">
            <v>319542</v>
          </cell>
        </row>
        <row r="56">
          <cell r="F56">
            <v>15000</v>
          </cell>
          <cell r="G56">
            <v>15000</v>
          </cell>
          <cell r="I56">
            <v>0</v>
          </cell>
          <cell r="K56">
            <v>0</v>
          </cell>
        </row>
        <row r="97">
          <cell r="F97">
            <v>5000</v>
          </cell>
          <cell r="G97">
            <v>35000</v>
          </cell>
          <cell r="I97">
            <v>0</v>
          </cell>
          <cell r="K97">
            <v>0</v>
          </cell>
          <cell r="L97">
            <v>0</v>
          </cell>
        </row>
        <row r="98">
          <cell r="F98">
            <v>20000</v>
          </cell>
          <cell r="G98">
            <v>90000</v>
          </cell>
          <cell r="H98">
            <v>77544</v>
          </cell>
          <cell r="I98">
            <v>77544</v>
          </cell>
          <cell r="J98">
            <v>77544</v>
          </cell>
          <cell r="K98">
            <v>0</v>
          </cell>
          <cell r="L98">
            <v>77544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F104">
            <v>10000</v>
          </cell>
          <cell r="G104">
            <v>10000</v>
          </cell>
          <cell r="H104">
            <v>4998</v>
          </cell>
          <cell r="I104">
            <v>4998</v>
          </cell>
          <cell r="J104">
            <v>4998</v>
          </cell>
          <cell r="K104">
            <v>0</v>
          </cell>
          <cell r="L104">
            <v>4998</v>
          </cell>
        </row>
        <row r="155">
          <cell r="F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K160">
            <v>0</v>
          </cell>
          <cell r="L160">
            <v>0</v>
          </cell>
        </row>
        <row r="161">
          <cell r="F161">
            <v>230000</v>
          </cell>
          <cell r="G161">
            <v>245000</v>
          </cell>
          <cell r="H161">
            <v>237000</v>
          </cell>
          <cell r="I161">
            <v>237000</v>
          </cell>
          <cell r="J161">
            <v>237000</v>
          </cell>
          <cell r="K161">
            <v>0</v>
          </cell>
          <cell r="L161">
            <v>237000</v>
          </cell>
        </row>
        <row r="162">
          <cell r="F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82">
          <cell r="I182">
            <v>0</v>
          </cell>
          <cell r="J182">
            <v>0</v>
          </cell>
        </row>
      </sheetData>
      <sheetData sheetId="28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280">
          <cell r="D280">
            <v>11574400</v>
          </cell>
          <cell r="E280">
            <v>9551100</v>
          </cell>
          <cell r="F280">
            <v>11574400</v>
          </cell>
          <cell r="G280">
            <v>9551100</v>
          </cell>
          <cell r="H280">
            <v>9008096</v>
          </cell>
          <cell r="I280">
            <v>9008096</v>
          </cell>
          <cell r="J280">
            <v>9008096</v>
          </cell>
          <cell r="K280">
            <v>0</v>
          </cell>
          <cell r="L280">
            <v>9618177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8">
          <cell r="L298">
            <v>9566766</v>
          </cell>
        </row>
        <row r="299">
          <cell r="L299">
            <v>3503</v>
          </cell>
        </row>
        <row r="300">
          <cell r="F300">
            <v>3600</v>
          </cell>
          <cell r="G300">
            <v>3600</v>
          </cell>
        </row>
        <row r="308">
          <cell r="F308">
            <v>1450000</v>
          </cell>
          <cell r="G308">
            <v>1220000</v>
          </cell>
          <cell r="H308">
            <v>1194836</v>
          </cell>
          <cell r="I308">
            <v>1194836</v>
          </cell>
          <cell r="J308">
            <v>1194836</v>
          </cell>
          <cell r="K308">
            <v>0</v>
          </cell>
          <cell r="L308">
            <v>12265</v>
          </cell>
        </row>
        <row r="309">
          <cell r="F309">
            <v>4500000</v>
          </cell>
          <cell r="G309">
            <v>6345289</v>
          </cell>
          <cell r="H309">
            <v>6322579</v>
          </cell>
          <cell r="I309">
            <v>6322579</v>
          </cell>
          <cell r="J309">
            <v>6322579</v>
          </cell>
          <cell r="K309">
            <v>0</v>
          </cell>
          <cell r="L309">
            <v>0</v>
          </cell>
        </row>
        <row r="310">
          <cell r="F310">
            <v>1329300</v>
          </cell>
          <cell r="G310">
            <v>1490711</v>
          </cell>
          <cell r="H310">
            <v>1490681</v>
          </cell>
          <cell r="I310">
            <v>1490681</v>
          </cell>
          <cell r="J310">
            <v>1490681</v>
          </cell>
          <cell r="K310">
            <v>0</v>
          </cell>
          <cell r="L310">
            <v>0</v>
          </cell>
        </row>
        <row r="311">
          <cell r="L311">
            <v>1627</v>
          </cell>
        </row>
        <row r="319">
          <cell r="L319">
            <v>33609</v>
          </cell>
        </row>
        <row r="320">
          <cell r="L320">
            <v>407</v>
          </cell>
        </row>
        <row r="328">
          <cell r="F328">
            <v>3606050</v>
          </cell>
        </row>
        <row r="329">
          <cell r="F329">
            <v>685450</v>
          </cell>
        </row>
        <row r="330">
          <cell r="G330">
            <v>491500</v>
          </cell>
        </row>
      </sheetData>
      <sheetData sheetId="29">
        <row r="10">
          <cell r="D10">
            <v>3854620</v>
          </cell>
          <cell r="E10">
            <v>2848933</v>
          </cell>
          <cell r="F10">
            <v>3854620</v>
          </cell>
          <cell r="G10">
            <v>8448933</v>
          </cell>
          <cell r="H10">
            <v>7658053</v>
          </cell>
          <cell r="I10">
            <v>7658053</v>
          </cell>
          <cell r="J10">
            <v>7658053</v>
          </cell>
          <cell r="K10">
            <v>0</v>
          </cell>
          <cell r="L10">
            <v>5798011</v>
          </cell>
        </row>
        <row r="202">
          <cell r="G202">
            <v>5600000</v>
          </cell>
          <cell r="H202">
            <v>5596769</v>
          </cell>
          <cell r="I202">
            <v>5596769</v>
          </cell>
          <cell r="J202">
            <v>5596769</v>
          </cell>
          <cell r="K202">
            <v>0</v>
          </cell>
          <cell r="L202">
            <v>5596769</v>
          </cell>
        </row>
        <row r="252">
          <cell r="F252">
            <v>0</v>
          </cell>
          <cell r="G252">
            <v>0</v>
          </cell>
          <cell r="I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I253">
            <v>0</v>
          </cell>
          <cell r="K253">
            <v>0</v>
          </cell>
        </row>
        <row r="254">
          <cell r="F254">
            <v>0</v>
          </cell>
          <cell r="G254">
            <v>0</v>
          </cell>
          <cell r="K254">
            <v>0</v>
          </cell>
          <cell r="L254">
            <v>0</v>
          </cell>
        </row>
        <row r="259">
          <cell r="D259">
            <v>0</v>
          </cell>
          <cell r="E259">
            <v>0</v>
          </cell>
          <cell r="I259">
            <v>0</v>
          </cell>
          <cell r="K259">
            <v>0</v>
          </cell>
        </row>
        <row r="260">
          <cell r="D260">
            <v>0</v>
          </cell>
          <cell r="E260">
            <v>0</v>
          </cell>
          <cell r="I260">
            <v>0</v>
          </cell>
          <cell r="K260">
            <v>0</v>
          </cell>
        </row>
        <row r="261">
          <cell r="D261">
            <v>0</v>
          </cell>
          <cell r="K261">
            <v>0</v>
          </cell>
          <cell r="L261">
            <v>0</v>
          </cell>
        </row>
        <row r="264">
          <cell r="I264">
            <v>0</v>
          </cell>
          <cell r="K264">
            <v>0</v>
          </cell>
        </row>
        <row r="265">
          <cell r="K265">
            <v>0</v>
          </cell>
        </row>
        <row r="266">
          <cell r="K266">
            <v>0</v>
          </cell>
        </row>
        <row r="267">
          <cell r="F267">
            <v>3854620</v>
          </cell>
          <cell r="G267">
            <v>2848933</v>
          </cell>
          <cell r="H267">
            <v>2061284</v>
          </cell>
          <cell r="I267">
            <v>2061284</v>
          </cell>
          <cell r="J267">
            <v>2061284</v>
          </cell>
          <cell r="L267">
            <v>201242</v>
          </cell>
        </row>
      </sheetData>
      <sheetData sheetId="30"/>
      <sheetData sheetId="31"/>
      <sheetData sheetId="32">
        <row r="10">
          <cell r="D10">
            <v>118500</v>
          </cell>
        </row>
      </sheetData>
      <sheetData sheetId="33">
        <row r="10">
          <cell r="D10">
            <v>0</v>
          </cell>
        </row>
      </sheetData>
      <sheetData sheetId="34">
        <row r="10">
          <cell r="F10">
            <v>10000</v>
          </cell>
        </row>
      </sheetData>
      <sheetData sheetId="35">
        <row r="10">
          <cell r="F10">
            <v>16000000</v>
          </cell>
        </row>
      </sheetData>
      <sheetData sheetId="36">
        <row r="10">
          <cell r="D10">
            <v>289000</v>
          </cell>
        </row>
      </sheetData>
      <sheetData sheetId="37"/>
      <sheetData sheetId="38">
        <row r="9">
          <cell r="J9">
            <v>436600</v>
          </cell>
        </row>
      </sheetData>
      <sheetData sheetId="39">
        <row r="8">
          <cell r="J8">
            <v>32909000</v>
          </cell>
        </row>
      </sheetData>
      <sheetData sheetId="40">
        <row r="8">
          <cell r="J8">
            <v>8132300</v>
          </cell>
        </row>
      </sheetData>
      <sheetData sheetId="41">
        <row r="8">
          <cell r="J8">
            <v>10774910</v>
          </cell>
        </row>
      </sheetData>
      <sheetData sheetId="42">
        <row r="8">
          <cell r="J8">
            <v>0</v>
          </cell>
        </row>
      </sheetData>
      <sheetData sheetId="43">
        <row r="8">
          <cell r="J8">
            <v>3588000</v>
          </cell>
        </row>
      </sheetData>
      <sheetData sheetId="44">
        <row r="8">
          <cell r="J8">
            <v>0</v>
          </cell>
        </row>
      </sheetData>
      <sheetData sheetId="45"/>
      <sheetData sheetId="46">
        <row r="8">
          <cell r="R8">
            <v>0</v>
          </cell>
        </row>
      </sheetData>
      <sheetData sheetId="47">
        <row r="8">
          <cell r="L8">
            <v>8350000</v>
          </cell>
        </row>
      </sheetData>
      <sheetData sheetId="48">
        <row r="8">
          <cell r="K8">
            <v>5000</v>
          </cell>
        </row>
      </sheetData>
      <sheetData sheetId="49"/>
      <sheetData sheetId="50">
        <row r="13">
          <cell r="L13">
            <v>1200000</v>
          </cell>
        </row>
      </sheetData>
      <sheetData sheetId="51"/>
      <sheetData sheetId="52">
        <row r="8">
          <cell r="J8">
            <v>1110000</v>
          </cell>
        </row>
      </sheetData>
      <sheetData sheetId="53">
        <row r="8">
          <cell r="J8">
            <v>3180000</v>
          </cell>
        </row>
      </sheetData>
      <sheetData sheetId="54">
        <row r="8">
          <cell r="J8">
            <v>29794860</v>
          </cell>
        </row>
      </sheetData>
      <sheetData sheetId="55">
        <row r="8">
          <cell r="J8">
            <v>31150000</v>
          </cell>
        </row>
      </sheetData>
      <sheetData sheetId="56">
        <row r="8">
          <cell r="J8">
            <v>17870000</v>
          </cell>
        </row>
      </sheetData>
      <sheetData sheetId="57">
        <row r="8">
          <cell r="J8">
            <v>4214280</v>
          </cell>
        </row>
      </sheetData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7 TOTAL"/>
      <sheetName val="CSM"/>
      <sheetName val="Zone verzi"/>
      <sheetName val="67020330"/>
      <sheetName val="6703004"/>
      <sheetName val="67020306"/>
      <sheetName val="670250"/>
      <sheetName val="XX"/>
      <sheetName val="YY"/>
    </sheetNames>
    <sheetDataSet>
      <sheetData sheetId="0" refreshError="1"/>
      <sheetData sheetId="1" refreshError="1">
        <row r="63">
          <cell r="K63">
            <v>0</v>
          </cell>
        </row>
        <row r="64">
          <cell r="F64">
            <v>45131</v>
          </cell>
          <cell r="G64">
            <v>45131</v>
          </cell>
          <cell r="H64">
            <v>37082</v>
          </cell>
          <cell r="I64">
            <v>37082</v>
          </cell>
          <cell r="J64">
            <v>37082</v>
          </cell>
          <cell r="K64">
            <v>0</v>
          </cell>
          <cell r="L64">
            <v>32135</v>
          </cell>
        </row>
        <row r="65">
          <cell r="K65">
            <v>0</v>
          </cell>
        </row>
        <row r="66">
          <cell r="E66">
            <v>0</v>
          </cell>
          <cell r="F66">
            <v>7100</v>
          </cell>
          <cell r="G66">
            <v>7100</v>
          </cell>
          <cell r="H66">
            <v>3982</v>
          </cell>
          <cell r="I66">
            <v>3982</v>
          </cell>
          <cell r="J66">
            <v>3982</v>
          </cell>
          <cell r="K66">
            <v>0</v>
          </cell>
          <cell r="L66">
            <v>3982</v>
          </cell>
        </row>
        <row r="67">
          <cell r="F67">
            <v>5100</v>
          </cell>
          <cell r="G67">
            <v>5100</v>
          </cell>
          <cell r="H67">
            <v>2989</v>
          </cell>
          <cell r="I67">
            <v>2989</v>
          </cell>
          <cell r="J67">
            <v>2989</v>
          </cell>
          <cell r="K67">
            <v>0</v>
          </cell>
          <cell r="L67">
            <v>2989</v>
          </cell>
        </row>
        <row r="68">
          <cell r="F68">
            <v>2000</v>
          </cell>
          <cell r="G68">
            <v>2000</v>
          </cell>
          <cell r="H68">
            <v>993</v>
          </cell>
          <cell r="I68">
            <v>993</v>
          </cell>
          <cell r="J68">
            <v>993</v>
          </cell>
          <cell r="K68">
            <v>0</v>
          </cell>
          <cell r="L68">
            <v>993</v>
          </cell>
        </row>
        <row r="83">
          <cell r="F83">
            <v>3300</v>
          </cell>
          <cell r="G83">
            <v>1680</v>
          </cell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K91">
            <v>0</v>
          </cell>
          <cell r="L91">
            <v>0</v>
          </cell>
        </row>
        <row r="92">
          <cell r="E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95">
          <cell r="K95">
            <v>0</v>
          </cell>
          <cell r="L95">
            <v>0</v>
          </cell>
        </row>
        <row r="105">
          <cell r="K105">
            <v>0</v>
          </cell>
        </row>
        <row r="106">
          <cell r="I106">
            <v>0</v>
          </cell>
          <cell r="K106">
            <v>0</v>
          </cell>
        </row>
        <row r="107">
          <cell r="K107">
            <v>0</v>
          </cell>
        </row>
        <row r="108">
          <cell r="E108">
            <v>0</v>
          </cell>
          <cell r="K108">
            <v>0</v>
          </cell>
        </row>
        <row r="109">
          <cell r="E109">
            <v>0</v>
          </cell>
          <cell r="K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E112">
            <v>0</v>
          </cell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E117">
            <v>0</v>
          </cell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K128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K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3">
          <cell r="K193">
            <v>0</v>
          </cell>
          <cell r="L193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08">
          <cell r="K208">
            <v>0</v>
          </cell>
          <cell r="L208">
            <v>0</v>
          </cell>
        </row>
        <row r="215"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  <cell r="L217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  <cell r="L221">
            <v>0</v>
          </cell>
        </row>
        <row r="223"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  <cell r="L225">
            <v>0</v>
          </cell>
        </row>
        <row r="227"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  <cell r="L229">
            <v>0</v>
          </cell>
        </row>
        <row r="231"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  <cell r="L233">
            <v>0</v>
          </cell>
        </row>
        <row r="235"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  <cell r="L237">
            <v>0</v>
          </cell>
        </row>
        <row r="239"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  <cell r="L241">
            <v>0</v>
          </cell>
        </row>
        <row r="243"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  <cell r="L245">
            <v>0</v>
          </cell>
        </row>
        <row r="247"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  <cell r="L249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K270">
            <v>0</v>
          </cell>
          <cell r="L270">
            <v>0</v>
          </cell>
        </row>
        <row r="271">
          <cell r="F271">
            <v>0</v>
          </cell>
          <cell r="K271">
            <v>0</v>
          </cell>
          <cell r="L271">
            <v>0</v>
          </cell>
        </row>
        <row r="272"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K273">
            <v>0</v>
          </cell>
          <cell r="L273">
            <v>0</v>
          </cell>
        </row>
      </sheetData>
      <sheetData sheetId="2" refreshError="1"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3" refreshError="1"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</row>
        <row r="105">
          <cell r="F105">
            <v>30000</v>
          </cell>
          <cell r="G105">
            <v>30000</v>
          </cell>
          <cell r="H105">
            <v>10059</v>
          </cell>
          <cell r="I105">
            <v>10059</v>
          </cell>
          <cell r="J105">
            <v>10059</v>
          </cell>
          <cell r="K105">
            <v>0</v>
          </cell>
          <cell r="L105">
            <v>10059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4" refreshError="1"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</row>
        <row r="105">
          <cell r="I105">
            <v>0</v>
          </cell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10980000</v>
          </cell>
          <cell r="G132">
            <v>6915911</v>
          </cell>
          <cell r="H132">
            <v>10980000</v>
          </cell>
          <cell r="I132">
            <v>10980000</v>
          </cell>
          <cell r="J132">
            <v>6915911</v>
          </cell>
          <cell r="K132">
            <v>4064089</v>
          </cell>
          <cell r="L132">
            <v>6915911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</row>
        <row r="185">
          <cell r="E185">
            <v>0</v>
          </cell>
          <cell r="F185">
            <v>162000</v>
          </cell>
          <cell r="G185">
            <v>162000</v>
          </cell>
          <cell r="H185">
            <v>162000</v>
          </cell>
          <cell r="I185">
            <v>162000</v>
          </cell>
          <cell r="J185">
            <v>162000</v>
          </cell>
          <cell r="K185">
            <v>0</v>
          </cell>
          <cell r="L185">
            <v>162000</v>
          </cell>
        </row>
        <row r="186">
          <cell r="E186">
            <v>0</v>
          </cell>
          <cell r="F186">
            <v>162000</v>
          </cell>
          <cell r="G186">
            <v>162000</v>
          </cell>
          <cell r="H186">
            <v>162000</v>
          </cell>
          <cell r="I186">
            <v>162000</v>
          </cell>
          <cell r="J186">
            <v>162000</v>
          </cell>
          <cell r="K186">
            <v>0</v>
          </cell>
          <cell r="L186">
            <v>162000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5" refreshError="1"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3000000</v>
          </cell>
          <cell r="G132">
            <v>2003200</v>
          </cell>
          <cell r="H132">
            <v>3000000</v>
          </cell>
          <cell r="I132">
            <v>3000000</v>
          </cell>
          <cell r="J132">
            <v>2003200</v>
          </cell>
          <cell r="K132">
            <v>996800</v>
          </cell>
          <cell r="L132">
            <v>2003200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6" refreshError="1"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7" refreshError="1"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  <sheetData sheetId="8" refreshError="1"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6F3A-DF58-422D-ACF2-9E95A26120A0}">
  <sheetPr>
    <tabColor theme="5" tint="-0.249977111117893"/>
  </sheetPr>
  <dimension ref="A1:M319"/>
  <sheetViews>
    <sheetView tabSelected="1" zoomScaleNormal="100" zoomScaleSheetLayoutView="85" workbookViewId="0">
      <selection activeCell="K4" sqref="K4"/>
    </sheetView>
  </sheetViews>
  <sheetFormatPr defaultRowHeight="12.75"/>
  <cols>
    <col min="1" max="1" width="5.140625" style="3" customWidth="1"/>
    <col min="2" max="2" width="45.42578125" style="82" customWidth="1"/>
    <col min="3" max="3" width="11.7109375" style="3" customWidth="1"/>
    <col min="4" max="4" width="14.140625" style="3" customWidth="1"/>
    <col min="5" max="5" width="13.85546875" style="3" customWidth="1"/>
    <col min="6" max="6" width="14.5703125" style="3" customWidth="1"/>
    <col min="7" max="7" width="14.7109375" style="3" customWidth="1"/>
    <col min="8" max="8" width="14.140625" style="3" customWidth="1"/>
    <col min="9" max="9" width="14.7109375" style="3" bestFit="1" customWidth="1"/>
    <col min="10" max="10" width="13.5703125" style="3" customWidth="1"/>
    <col min="11" max="11" width="9.5703125" style="3" customWidth="1"/>
    <col min="12" max="12" width="14.5703125" style="3" customWidth="1"/>
    <col min="13" max="13" width="10.28515625" style="3" bestFit="1" customWidth="1"/>
    <col min="14" max="253" width="9.140625" style="3"/>
    <col min="254" max="254" width="5.140625" style="3" customWidth="1"/>
    <col min="255" max="255" width="45.42578125" style="3" customWidth="1"/>
    <col min="256" max="256" width="9.42578125" style="3" customWidth="1"/>
    <col min="257" max="257" width="13.5703125" style="3" customWidth="1"/>
    <col min="258" max="258" width="12" style="3" customWidth="1"/>
    <col min="259" max="259" width="14.5703125" style="3" customWidth="1"/>
    <col min="260" max="260" width="14.7109375" style="3" customWidth="1"/>
    <col min="261" max="261" width="14.140625" style="3" customWidth="1"/>
    <col min="262" max="262" width="14.7109375" style="3" bestFit="1" customWidth="1"/>
    <col min="263" max="263" width="12.5703125" style="3" customWidth="1"/>
    <col min="264" max="264" width="12.28515625" style="3" customWidth="1"/>
    <col min="265" max="265" width="14.5703125" style="3" customWidth="1"/>
    <col min="266" max="266" width="9.140625" style="3"/>
    <col min="267" max="267" width="12.7109375" style="3" bestFit="1" customWidth="1"/>
    <col min="268" max="268" width="10.28515625" style="3" bestFit="1" customWidth="1"/>
    <col min="269" max="509" width="9.140625" style="3"/>
    <col min="510" max="510" width="5.140625" style="3" customWidth="1"/>
    <col min="511" max="511" width="45.42578125" style="3" customWidth="1"/>
    <col min="512" max="512" width="9.42578125" style="3" customWidth="1"/>
    <col min="513" max="513" width="13.5703125" style="3" customWidth="1"/>
    <col min="514" max="514" width="12" style="3" customWidth="1"/>
    <col min="515" max="515" width="14.5703125" style="3" customWidth="1"/>
    <col min="516" max="516" width="14.7109375" style="3" customWidth="1"/>
    <col min="517" max="517" width="14.140625" style="3" customWidth="1"/>
    <col min="518" max="518" width="14.7109375" style="3" bestFit="1" customWidth="1"/>
    <col min="519" max="519" width="12.5703125" style="3" customWidth="1"/>
    <col min="520" max="520" width="12.28515625" style="3" customWidth="1"/>
    <col min="521" max="521" width="14.5703125" style="3" customWidth="1"/>
    <col min="522" max="522" width="9.140625" style="3"/>
    <col min="523" max="523" width="12.7109375" style="3" bestFit="1" customWidth="1"/>
    <col min="524" max="524" width="10.28515625" style="3" bestFit="1" customWidth="1"/>
    <col min="525" max="765" width="9.140625" style="3"/>
    <col min="766" max="766" width="5.140625" style="3" customWidth="1"/>
    <col min="767" max="767" width="45.42578125" style="3" customWidth="1"/>
    <col min="768" max="768" width="9.42578125" style="3" customWidth="1"/>
    <col min="769" max="769" width="13.5703125" style="3" customWidth="1"/>
    <col min="770" max="770" width="12" style="3" customWidth="1"/>
    <col min="771" max="771" width="14.5703125" style="3" customWidth="1"/>
    <col min="772" max="772" width="14.7109375" style="3" customWidth="1"/>
    <col min="773" max="773" width="14.140625" style="3" customWidth="1"/>
    <col min="774" max="774" width="14.7109375" style="3" bestFit="1" customWidth="1"/>
    <col min="775" max="775" width="12.5703125" style="3" customWidth="1"/>
    <col min="776" max="776" width="12.28515625" style="3" customWidth="1"/>
    <col min="777" max="777" width="14.5703125" style="3" customWidth="1"/>
    <col min="778" max="778" width="9.140625" style="3"/>
    <col min="779" max="779" width="12.7109375" style="3" bestFit="1" customWidth="1"/>
    <col min="780" max="780" width="10.28515625" style="3" bestFit="1" customWidth="1"/>
    <col min="781" max="1021" width="9.140625" style="3"/>
    <col min="1022" max="1022" width="5.140625" style="3" customWidth="1"/>
    <col min="1023" max="1023" width="45.42578125" style="3" customWidth="1"/>
    <col min="1024" max="1024" width="9.42578125" style="3" customWidth="1"/>
    <col min="1025" max="1025" width="13.5703125" style="3" customWidth="1"/>
    <col min="1026" max="1026" width="12" style="3" customWidth="1"/>
    <col min="1027" max="1027" width="14.5703125" style="3" customWidth="1"/>
    <col min="1028" max="1028" width="14.7109375" style="3" customWidth="1"/>
    <col min="1029" max="1029" width="14.140625" style="3" customWidth="1"/>
    <col min="1030" max="1030" width="14.7109375" style="3" bestFit="1" customWidth="1"/>
    <col min="1031" max="1031" width="12.5703125" style="3" customWidth="1"/>
    <col min="1032" max="1032" width="12.28515625" style="3" customWidth="1"/>
    <col min="1033" max="1033" width="14.5703125" style="3" customWidth="1"/>
    <col min="1034" max="1034" width="9.140625" style="3"/>
    <col min="1035" max="1035" width="12.7109375" style="3" bestFit="1" customWidth="1"/>
    <col min="1036" max="1036" width="10.28515625" style="3" bestFit="1" customWidth="1"/>
    <col min="1037" max="1277" width="9.140625" style="3"/>
    <col min="1278" max="1278" width="5.140625" style="3" customWidth="1"/>
    <col min="1279" max="1279" width="45.42578125" style="3" customWidth="1"/>
    <col min="1280" max="1280" width="9.42578125" style="3" customWidth="1"/>
    <col min="1281" max="1281" width="13.5703125" style="3" customWidth="1"/>
    <col min="1282" max="1282" width="12" style="3" customWidth="1"/>
    <col min="1283" max="1283" width="14.5703125" style="3" customWidth="1"/>
    <col min="1284" max="1284" width="14.7109375" style="3" customWidth="1"/>
    <col min="1285" max="1285" width="14.140625" style="3" customWidth="1"/>
    <col min="1286" max="1286" width="14.7109375" style="3" bestFit="1" customWidth="1"/>
    <col min="1287" max="1287" width="12.5703125" style="3" customWidth="1"/>
    <col min="1288" max="1288" width="12.28515625" style="3" customWidth="1"/>
    <col min="1289" max="1289" width="14.5703125" style="3" customWidth="1"/>
    <col min="1290" max="1290" width="9.140625" style="3"/>
    <col min="1291" max="1291" width="12.7109375" style="3" bestFit="1" customWidth="1"/>
    <col min="1292" max="1292" width="10.28515625" style="3" bestFit="1" customWidth="1"/>
    <col min="1293" max="1533" width="9.140625" style="3"/>
    <col min="1534" max="1534" width="5.140625" style="3" customWidth="1"/>
    <col min="1535" max="1535" width="45.42578125" style="3" customWidth="1"/>
    <col min="1536" max="1536" width="9.42578125" style="3" customWidth="1"/>
    <col min="1537" max="1537" width="13.5703125" style="3" customWidth="1"/>
    <col min="1538" max="1538" width="12" style="3" customWidth="1"/>
    <col min="1539" max="1539" width="14.5703125" style="3" customWidth="1"/>
    <col min="1540" max="1540" width="14.7109375" style="3" customWidth="1"/>
    <col min="1541" max="1541" width="14.140625" style="3" customWidth="1"/>
    <col min="1542" max="1542" width="14.7109375" style="3" bestFit="1" customWidth="1"/>
    <col min="1543" max="1543" width="12.5703125" style="3" customWidth="1"/>
    <col min="1544" max="1544" width="12.28515625" style="3" customWidth="1"/>
    <col min="1545" max="1545" width="14.5703125" style="3" customWidth="1"/>
    <col min="1546" max="1546" width="9.140625" style="3"/>
    <col min="1547" max="1547" width="12.7109375" style="3" bestFit="1" customWidth="1"/>
    <col min="1548" max="1548" width="10.28515625" style="3" bestFit="1" customWidth="1"/>
    <col min="1549" max="1789" width="9.140625" style="3"/>
    <col min="1790" max="1790" width="5.140625" style="3" customWidth="1"/>
    <col min="1791" max="1791" width="45.42578125" style="3" customWidth="1"/>
    <col min="1792" max="1792" width="9.42578125" style="3" customWidth="1"/>
    <col min="1793" max="1793" width="13.5703125" style="3" customWidth="1"/>
    <col min="1794" max="1794" width="12" style="3" customWidth="1"/>
    <col min="1795" max="1795" width="14.5703125" style="3" customWidth="1"/>
    <col min="1796" max="1796" width="14.7109375" style="3" customWidth="1"/>
    <col min="1797" max="1797" width="14.140625" style="3" customWidth="1"/>
    <col min="1798" max="1798" width="14.7109375" style="3" bestFit="1" customWidth="1"/>
    <col min="1799" max="1799" width="12.5703125" style="3" customWidth="1"/>
    <col min="1800" max="1800" width="12.28515625" style="3" customWidth="1"/>
    <col min="1801" max="1801" width="14.5703125" style="3" customWidth="1"/>
    <col min="1802" max="1802" width="9.140625" style="3"/>
    <col min="1803" max="1803" width="12.7109375" style="3" bestFit="1" customWidth="1"/>
    <col min="1804" max="1804" width="10.28515625" style="3" bestFit="1" customWidth="1"/>
    <col min="1805" max="2045" width="9.140625" style="3"/>
    <col min="2046" max="2046" width="5.140625" style="3" customWidth="1"/>
    <col min="2047" max="2047" width="45.42578125" style="3" customWidth="1"/>
    <col min="2048" max="2048" width="9.42578125" style="3" customWidth="1"/>
    <col min="2049" max="2049" width="13.5703125" style="3" customWidth="1"/>
    <col min="2050" max="2050" width="12" style="3" customWidth="1"/>
    <col min="2051" max="2051" width="14.5703125" style="3" customWidth="1"/>
    <col min="2052" max="2052" width="14.7109375" style="3" customWidth="1"/>
    <col min="2053" max="2053" width="14.140625" style="3" customWidth="1"/>
    <col min="2054" max="2054" width="14.7109375" style="3" bestFit="1" customWidth="1"/>
    <col min="2055" max="2055" width="12.5703125" style="3" customWidth="1"/>
    <col min="2056" max="2056" width="12.28515625" style="3" customWidth="1"/>
    <col min="2057" max="2057" width="14.5703125" style="3" customWidth="1"/>
    <col min="2058" max="2058" width="9.140625" style="3"/>
    <col min="2059" max="2059" width="12.7109375" style="3" bestFit="1" customWidth="1"/>
    <col min="2060" max="2060" width="10.28515625" style="3" bestFit="1" customWidth="1"/>
    <col min="2061" max="2301" width="9.140625" style="3"/>
    <col min="2302" max="2302" width="5.140625" style="3" customWidth="1"/>
    <col min="2303" max="2303" width="45.42578125" style="3" customWidth="1"/>
    <col min="2304" max="2304" width="9.42578125" style="3" customWidth="1"/>
    <col min="2305" max="2305" width="13.5703125" style="3" customWidth="1"/>
    <col min="2306" max="2306" width="12" style="3" customWidth="1"/>
    <col min="2307" max="2307" width="14.5703125" style="3" customWidth="1"/>
    <col min="2308" max="2308" width="14.7109375" style="3" customWidth="1"/>
    <col min="2309" max="2309" width="14.140625" style="3" customWidth="1"/>
    <col min="2310" max="2310" width="14.7109375" style="3" bestFit="1" customWidth="1"/>
    <col min="2311" max="2311" width="12.5703125" style="3" customWidth="1"/>
    <col min="2312" max="2312" width="12.28515625" style="3" customWidth="1"/>
    <col min="2313" max="2313" width="14.5703125" style="3" customWidth="1"/>
    <col min="2314" max="2314" width="9.140625" style="3"/>
    <col min="2315" max="2315" width="12.7109375" style="3" bestFit="1" customWidth="1"/>
    <col min="2316" max="2316" width="10.28515625" style="3" bestFit="1" customWidth="1"/>
    <col min="2317" max="2557" width="9.140625" style="3"/>
    <col min="2558" max="2558" width="5.140625" style="3" customWidth="1"/>
    <col min="2559" max="2559" width="45.42578125" style="3" customWidth="1"/>
    <col min="2560" max="2560" width="9.42578125" style="3" customWidth="1"/>
    <col min="2561" max="2561" width="13.5703125" style="3" customWidth="1"/>
    <col min="2562" max="2562" width="12" style="3" customWidth="1"/>
    <col min="2563" max="2563" width="14.5703125" style="3" customWidth="1"/>
    <col min="2564" max="2564" width="14.7109375" style="3" customWidth="1"/>
    <col min="2565" max="2565" width="14.140625" style="3" customWidth="1"/>
    <col min="2566" max="2566" width="14.7109375" style="3" bestFit="1" customWidth="1"/>
    <col min="2567" max="2567" width="12.5703125" style="3" customWidth="1"/>
    <col min="2568" max="2568" width="12.28515625" style="3" customWidth="1"/>
    <col min="2569" max="2569" width="14.5703125" style="3" customWidth="1"/>
    <col min="2570" max="2570" width="9.140625" style="3"/>
    <col min="2571" max="2571" width="12.7109375" style="3" bestFit="1" customWidth="1"/>
    <col min="2572" max="2572" width="10.28515625" style="3" bestFit="1" customWidth="1"/>
    <col min="2573" max="2813" width="9.140625" style="3"/>
    <col min="2814" max="2814" width="5.140625" style="3" customWidth="1"/>
    <col min="2815" max="2815" width="45.42578125" style="3" customWidth="1"/>
    <col min="2816" max="2816" width="9.42578125" style="3" customWidth="1"/>
    <col min="2817" max="2817" width="13.5703125" style="3" customWidth="1"/>
    <col min="2818" max="2818" width="12" style="3" customWidth="1"/>
    <col min="2819" max="2819" width="14.5703125" style="3" customWidth="1"/>
    <col min="2820" max="2820" width="14.7109375" style="3" customWidth="1"/>
    <col min="2821" max="2821" width="14.140625" style="3" customWidth="1"/>
    <col min="2822" max="2822" width="14.7109375" style="3" bestFit="1" customWidth="1"/>
    <col min="2823" max="2823" width="12.5703125" style="3" customWidth="1"/>
    <col min="2824" max="2824" width="12.28515625" style="3" customWidth="1"/>
    <col min="2825" max="2825" width="14.5703125" style="3" customWidth="1"/>
    <col min="2826" max="2826" width="9.140625" style="3"/>
    <col min="2827" max="2827" width="12.7109375" style="3" bestFit="1" customWidth="1"/>
    <col min="2828" max="2828" width="10.28515625" style="3" bestFit="1" customWidth="1"/>
    <col min="2829" max="3069" width="9.140625" style="3"/>
    <col min="3070" max="3070" width="5.140625" style="3" customWidth="1"/>
    <col min="3071" max="3071" width="45.42578125" style="3" customWidth="1"/>
    <col min="3072" max="3072" width="9.42578125" style="3" customWidth="1"/>
    <col min="3073" max="3073" width="13.5703125" style="3" customWidth="1"/>
    <col min="3074" max="3074" width="12" style="3" customWidth="1"/>
    <col min="3075" max="3075" width="14.5703125" style="3" customWidth="1"/>
    <col min="3076" max="3076" width="14.7109375" style="3" customWidth="1"/>
    <col min="3077" max="3077" width="14.140625" style="3" customWidth="1"/>
    <col min="3078" max="3078" width="14.7109375" style="3" bestFit="1" customWidth="1"/>
    <col min="3079" max="3079" width="12.5703125" style="3" customWidth="1"/>
    <col min="3080" max="3080" width="12.28515625" style="3" customWidth="1"/>
    <col min="3081" max="3081" width="14.5703125" style="3" customWidth="1"/>
    <col min="3082" max="3082" width="9.140625" style="3"/>
    <col min="3083" max="3083" width="12.7109375" style="3" bestFit="1" customWidth="1"/>
    <col min="3084" max="3084" width="10.28515625" style="3" bestFit="1" customWidth="1"/>
    <col min="3085" max="3325" width="9.140625" style="3"/>
    <col min="3326" max="3326" width="5.140625" style="3" customWidth="1"/>
    <col min="3327" max="3327" width="45.42578125" style="3" customWidth="1"/>
    <col min="3328" max="3328" width="9.42578125" style="3" customWidth="1"/>
    <col min="3329" max="3329" width="13.5703125" style="3" customWidth="1"/>
    <col min="3330" max="3330" width="12" style="3" customWidth="1"/>
    <col min="3331" max="3331" width="14.5703125" style="3" customWidth="1"/>
    <col min="3332" max="3332" width="14.7109375" style="3" customWidth="1"/>
    <col min="3333" max="3333" width="14.140625" style="3" customWidth="1"/>
    <col min="3334" max="3334" width="14.7109375" style="3" bestFit="1" customWidth="1"/>
    <col min="3335" max="3335" width="12.5703125" style="3" customWidth="1"/>
    <col min="3336" max="3336" width="12.28515625" style="3" customWidth="1"/>
    <col min="3337" max="3337" width="14.5703125" style="3" customWidth="1"/>
    <col min="3338" max="3338" width="9.140625" style="3"/>
    <col min="3339" max="3339" width="12.7109375" style="3" bestFit="1" customWidth="1"/>
    <col min="3340" max="3340" width="10.28515625" style="3" bestFit="1" customWidth="1"/>
    <col min="3341" max="3581" width="9.140625" style="3"/>
    <col min="3582" max="3582" width="5.140625" style="3" customWidth="1"/>
    <col min="3583" max="3583" width="45.42578125" style="3" customWidth="1"/>
    <col min="3584" max="3584" width="9.42578125" style="3" customWidth="1"/>
    <col min="3585" max="3585" width="13.5703125" style="3" customWidth="1"/>
    <col min="3586" max="3586" width="12" style="3" customWidth="1"/>
    <col min="3587" max="3587" width="14.5703125" style="3" customWidth="1"/>
    <col min="3588" max="3588" width="14.7109375" style="3" customWidth="1"/>
    <col min="3589" max="3589" width="14.140625" style="3" customWidth="1"/>
    <col min="3590" max="3590" width="14.7109375" style="3" bestFit="1" customWidth="1"/>
    <col min="3591" max="3591" width="12.5703125" style="3" customWidth="1"/>
    <col min="3592" max="3592" width="12.28515625" style="3" customWidth="1"/>
    <col min="3593" max="3593" width="14.5703125" style="3" customWidth="1"/>
    <col min="3594" max="3594" width="9.140625" style="3"/>
    <col min="3595" max="3595" width="12.7109375" style="3" bestFit="1" customWidth="1"/>
    <col min="3596" max="3596" width="10.28515625" style="3" bestFit="1" customWidth="1"/>
    <col min="3597" max="3837" width="9.140625" style="3"/>
    <col min="3838" max="3838" width="5.140625" style="3" customWidth="1"/>
    <col min="3839" max="3839" width="45.42578125" style="3" customWidth="1"/>
    <col min="3840" max="3840" width="9.42578125" style="3" customWidth="1"/>
    <col min="3841" max="3841" width="13.5703125" style="3" customWidth="1"/>
    <col min="3842" max="3842" width="12" style="3" customWidth="1"/>
    <col min="3843" max="3843" width="14.5703125" style="3" customWidth="1"/>
    <col min="3844" max="3844" width="14.7109375" style="3" customWidth="1"/>
    <col min="3845" max="3845" width="14.140625" style="3" customWidth="1"/>
    <col min="3846" max="3846" width="14.7109375" style="3" bestFit="1" customWidth="1"/>
    <col min="3847" max="3847" width="12.5703125" style="3" customWidth="1"/>
    <col min="3848" max="3848" width="12.28515625" style="3" customWidth="1"/>
    <col min="3849" max="3849" width="14.5703125" style="3" customWidth="1"/>
    <col min="3850" max="3850" width="9.140625" style="3"/>
    <col min="3851" max="3851" width="12.7109375" style="3" bestFit="1" customWidth="1"/>
    <col min="3852" max="3852" width="10.28515625" style="3" bestFit="1" customWidth="1"/>
    <col min="3853" max="4093" width="9.140625" style="3"/>
    <col min="4094" max="4094" width="5.140625" style="3" customWidth="1"/>
    <col min="4095" max="4095" width="45.42578125" style="3" customWidth="1"/>
    <col min="4096" max="4096" width="9.42578125" style="3" customWidth="1"/>
    <col min="4097" max="4097" width="13.5703125" style="3" customWidth="1"/>
    <col min="4098" max="4098" width="12" style="3" customWidth="1"/>
    <col min="4099" max="4099" width="14.5703125" style="3" customWidth="1"/>
    <col min="4100" max="4100" width="14.7109375" style="3" customWidth="1"/>
    <col min="4101" max="4101" width="14.140625" style="3" customWidth="1"/>
    <col min="4102" max="4102" width="14.7109375" style="3" bestFit="1" customWidth="1"/>
    <col min="4103" max="4103" width="12.5703125" style="3" customWidth="1"/>
    <col min="4104" max="4104" width="12.28515625" style="3" customWidth="1"/>
    <col min="4105" max="4105" width="14.5703125" style="3" customWidth="1"/>
    <col min="4106" max="4106" width="9.140625" style="3"/>
    <col min="4107" max="4107" width="12.7109375" style="3" bestFit="1" customWidth="1"/>
    <col min="4108" max="4108" width="10.28515625" style="3" bestFit="1" customWidth="1"/>
    <col min="4109" max="4349" width="9.140625" style="3"/>
    <col min="4350" max="4350" width="5.140625" style="3" customWidth="1"/>
    <col min="4351" max="4351" width="45.42578125" style="3" customWidth="1"/>
    <col min="4352" max="4352" width="9.42578125" style="3" customWidth="1"/>
    <col min="4353" max="4353" width="13.5703125" style="3" customWidth="1"/>
    <col min="4354" max="4354" width="12" style="3" customWidth="1"/>
    <col min="4355" max="4355" width="14.5703125" style="3" customWidth="1"/>
    <col min="4356" max="4356" width="14.7109375" style="3" customWidth="1"/>
    <col min="4357" max="4357" width="14.140625" style="3" customWidth="1"/>
    <col min="4358" max="4358" width="14.7109375" style="3" bestFit="1" customWidth="1"/>
    <col min="4359" max="4359" width="12.5703125" style="3" customWidth="1"/>
    <col min="4360" max="4360" width="12.28515625" style="3" customWidth="1"/>
    <col min="4361" max="4361" width="14.5703125" style="3" customWidth="1"/>
    <col min="4362" max="4362" width="9.140625" style="3"/>
    <col min="4363" max="4363" width="12.7109375" style="3" bestFit="1" customWidth="1"/>
    <col min="4364" max="4364" width="10.28515625" style="3" bestFit="1" customWidth="1"/>
    <col min="4365" max="4605" width="9.140625" style="3"/>
    <col min="4606" max="4606" width="5.140625" style="3" customWidth="1"/>
    <col min="4607" max="4607" width="45.42578125" style="3" customWidth="1"/>
    <col min="4608" max="4608" width="9.42578125" style="3" customWidth="1"/>
    <col min="4609" max="4609" width="13.5703125" style="3" customWidth="1"/>
    <col min="4610" max="4610" width="12" style="3" customWidth="1"/>
    <col min="4611" max="4611" width="14.5703125" style="3" customWidth="1"/>
    <col min="4612" max="4612" width="14.7109375" style="3" customWidth="1"/>
    <col min="4613" max="4613" width="14.140625" style="3" customWidth="1"/>
    <col min="4614" max="4614" width="14.7109375" style="3" bestFit="1" customWidth="1"/>
    <col min="4615" max="4615" width="12.5703125" style="3" customWidth="1"/>
    <col min="4616" max="4616" width="12.28515625" style="3" customWidth="1"/>
    <col min="4617" max="4617" width="14.5703125" style="3" customWidth="1"/>
    <col min="4618" max="4618" width="9.140625" style="3"/>
    <col min="4619" max="4619" width="12.7109375" style="3" bestFit="1" customWidth="1"/>
    <col min="4620" max="4620" width="10.28515625" style="3" bestFit="1" customWidth="1"/>
    <col min="4621" max="4861" width="9.140625" style="3"/>
    <col min="4862" max="4862" width="5.140625" style="3" customWidth="1"/>
    <col min="4863" max="4863" width="45.42578125" style="3" customWidth="1"/>
    <col min="4864" max="4864" width="9.42578125" style="3" customWidth="1"/>
    <col min="4865" max="4865" width="13.5703125" style="3" customWidth="1"/>
    <col min="4866" max="4866" width="12" style="3" customWidth="1"/>
    <col min="4867" max="4867" width="14.5703125" style="3" customWidth="1"/>
    <col min="4868" max="4868" width="14.7109375" style="3" customWidth="1"/>
    <col min="4869" max="4869" width="14.140625" style="3" customWidth="1"/>
    <col min="4870" max="4870" width="14.7109375" style="3" bestFit="1" customWidth="1"/>
    <col min="4871" max="4871" width="12.5703125" style="3" customWidth="1"/>
    <col min="4872" max="4872" width="12.28515625" style="3" customWidth="1"/>
    <col min="4873" max="4873" width="14.5703125" style="3" customWidth="1"/>
    <col min="4874" max="4874" width="9.140625" style="3"/>
    <col min="4875" max="4875" width="12.7109375" style="3" bestFit="1" customWidth="1"/>
    <col min="4876" max="4876" width="10.28515625" style="3" bestFit="1" customWidth="1"/>
    <col min="4877" max="5117" width="9.140625" style="3"/>
    <col min="5118" max="5118" width="5.140625" style="3" customWidth="1"/>
    <col min="5119" max="5119" width="45.42578125" style="3" customWidth="1"/>
    <col min="5120" max="5120" width="9.42578125" style="3" customWidth="1"/>
    <col min="5121" max="5121" width="13.5703125" style="3" customWidth="1"/>
    <col min="5122" max="5122" width="12" style="3" customWidth="1"/>
    <col min="5123" max="5123" width="14.5703125" style="3" customWidth="1"/>
    <col min="5124" max="5124" width="14.7109375" style="3" customWidth="1"/>
    <col min="5125" max="5125" width="14.140625" style="3" customWidth="1"/>
    <col min="5126" max="5126" width="14.7109375" style="3" bestFit="1" customWidth="1"/>
    <col min="5127" max="5127" width="12.5703125" style="3" customWidth="1"/>
    <col min="5128" max="5128" width="12.28515625" style="3" customWidth="1"/>
    <col min="5129" max="5129" width="14.5703125" style="3" customWidth="1"/>
    <col min="5130" max="5130" width="9.140625" style="3"/>
    <col min="5131" max="5131" width="12.7109375" style="3" bestFit="1" customWidth="1"/>
    <col min="5132" max="5132" width="10.28515625" style="3" bestFit="1" customWidth="1"/>
    <col min="5133" max="5373" width="9.140625" style="3"/>
    <col min="5374" max="5374" width="5.140625" style="3" customWidth="1"/>
    <col min="5375" max="5375" width="45.42578125" style="3" customWidth="1"/>
    <col min="5376" max="5376" width="9.42578125" style="3" customWidth="1"/>
    <col min="5377" max="5377" width="13.5703125" style="3" customWidth="1"/>
    <col min="5378" max="5378" width="12" style="3" customWidth="1"/>
    <col min="5379" max="5379" width="14.5703125" style="3" customWidth="1"/>
    <col min="5380" max="5380" width="14.7109375" style="3" customWidth="1"/>
    <col min="5381" max="5381" width="14.140625" style="3" customWidth="1"/>
    <col min="5382" max="5382" width="14.7109375" style="3" bestFit="1" customWidth="1"/>
    <col min="5383" max="5383" width="12.5703125" style="3" customWidth="1"/>
    <col min="5384" max="5384" width="12.28515625" style="3" customWidth="1"/>
    <col min="5385" max="5385" width="14.5703125" style="3" customWidth="1"/>
    <col min="5386" max="5386" width="9.140625" style="3"/>
    <col min="5387" max="5387" width="12.7109375" style="3" bestFit="1" customWidth="1"/>
    <col min="5388" max="5388" width="10.28515625" style="3" bestFit="1" customWidth="1"/>
    <col min="5389" max="5629" width="9.140625" style="3"/>
    <col min="5630" max="5630" width="5.140625" style="3" customWidth="1"/>
    <col min="5631" max="5631" width="45.42578125" style="3" customWidth="1"/>
    <col min="5632" max="5632" width="9.42578125" style="3" customWidth="1"/>
    <col min="5633" max="5633" width="13.5703125" style="3" customWidth="1"/>
    <col min="5634" max="5634" width="12" style="3" customWidth="1"/>
    <col min="5635" max="5635" width="14.5703125" style="3" customWidth="1"/>
    <col min="5636" max="5636" width="14.7109375" style="3" customWidth="1"/>
    <col min="5637" max="5637" width="14.140625" style="3" customWidth="1"/>
    <col min="5638" max="5638" width="14.7109375" style="3" bestFit="1" customWidth="1"/>
    <col min="5639" max="5639" width="12.5703125" style="3" customWidth="1"/>
    <col min="5640" max="5640" width="12.28515625" style="3" customWidth="1"/>
    <col min="5641" max="5641" width="14.5703125" style="3" customWidth="1"/>
    <col min="5642" max="5642" width="9.140625" style="3"/>
    <col min="5643" max="5643" width="12.7109375" style="3" bestFit="1" customWidth="1"/>
    <col min="5644" max="5644" width="10.28515625" style="3" bestFit="1" customWidth="1"/>
    <col min="5645" max="5885" width="9.140625" style="3"/>
    <col min="5886" max="5886" width="5.140625" style="3" customWidth="1"/>
    <col min="5887" max="5887" width="45.42578125" style="3" customWidth="1"/>
    <col min="5888" max="5888" width="9.42578125" style="3" customWidth="1"/>
    <col min="5889" max="5889" width="13.5703125" style="3" customWidth="1"/>
    <col min="5890" max="5890" width="12" style="3" customWidth="1"/>
    <col min="5891" max="5891" width="14.5703125" style="3" customWidth="1"/>
    <col min="5892" max="5892" width="14.7109375" style="3" customWidth="1"/>
    <col min="5893" max="5893" width="14.140625" style="3" customWidth="1"/>
    <col min="5894" max="5894" width="14.7109375" style="3" bestFit="1" customWidth="1"/>
    <col min="5895" max="5895" width="12.5703125" style="3" customWidth="1"/>
    <col min="5896" max="5896" width="12.28515625" style="3" customWidth="1"/>
    <col min="5897" max="5897" width="14.5703125" style="3" customWidth="1"/>
    <col min="5898" max="5898" width="9.140625" style="3"/>
    <col min="5899" max="5899" width="12.7109375" style="3" bestFit="1" customWidth="1"/>
    <col min="5900" max="5900" width="10.28515625" style="3" bestFit="1" customWidth="1"/>
    <col min="5901" max="6141" width="9.140625" style="3"/>
    <col min="6142" max="6142" width="5.140625" style="3" customWidth="1"/>
    <col min="6143" max="6143" width="45.42578125" style="3" customWidth="1"/>
    <col min="6144" max="6144" width="9.42578125" style="3" customWidth="1"/>
    <col min="6145" max="6145" width="13.5703125" style="3" customWidth="1"/>
    <col min="6146" max="6146" width="12" style="3" customWidth="1"/>
    <col min="6147" max="6147" width="14.5703125" style="3" customWidth="1"/>
    <col min="6148" max="6148" width="14.7109375" style="3" customWidth="1"/>
    <col min="6149" max="6149" width="14.140625" style="3" customWidth="1"/>
    <col min="6150" max="6150" width="14.7109375" style="3" bestFit="1" customWidth="1"/>
    <col min="6151" max="6151" width="12.5703125" style="3" customWidth="1"/>
    <col min="6152" max="6152" width="12.28515625" style="3" customWidth="1"/>
    <col min="6153" max="6153" width="14.5703125" style="3" customWidth="1"/>
    <col min="6154" max="6154" width="9.140625" style="3"/>
    <col min="6155" max="6155" width="12.7109375" style="3" bestFit="1" customWidth="1"/>
    <col min="6156" max="6156" width="10.28515625" style="3" bestFit="1" customWidth="1"/>
    <col min="6157" max="6397" width="9.140625" style="3"/>
    <col min="6398" max="6398" width="5.140625" style="3" customWidth="1"/>
    <col min="6399" max="6399" width="45.42578125" style="3" customWidth="1"/>
    <col min="6400" max="6400" width="9.42578125" style="3" customWidth="1"/>
    <col min="6401" max="6401" width="13.5703125" style="3" customWidth="1"/>
    <col min="6402" max="6402" width="12" style="3" customWidth="1"/>
    <col min="6403" max="6403" width="14.5703125" style="3" customWidth="1"/>
    <col min="6404" max="6404" width="14.7109375" style="3" customWidth="1"/>
    <col min="6405" max="6405" width="14.140625" style="3" customWidth="1"/>
    <col min="6406" max="6406" width="14.7109375" style="3" bestFit="1" customWidth="1"/>
    <col min="6407" max="6407" width="12.5703125" style="3" customWidth="1"/>
    <col min="6408" max="6408" width="12.28515625" style="3" customWidth="1"/>
    <col min="6409" max="6409" width="14.5703125" style="3" customWidth="1"/>
    <col min="6410" max="6410" width="9.140625" style="3"/>
    <col min="6411" max="6411" width="12.7109375" style="3" bestFit="1" customWidth="1"/>
    <col min="6412" max="6412" width="10.28515625" style="3" bestFit="1" customWidth="1"/>
    <col min="6413" max="6653" width="9.140625" style="3"/>
    <col min="6654" max="6654" width="5.140625" style="3" customWidth="1"/>
    <col min="6655" max="6655" width="45.42578125" style="3" customWidth="1"/>
    <col min="6656" max="6656" width="9.42578125" style="3" customWidth="1"/>
    <col min="6657" max="6657" width="13.5703125" style="3" customWidth="1"/>
    <col min="6658" max="6658" width="12" style="3" customWidth="1"/>
    <col min="6659" max="6659" width="14.5703125" style="3" customWidth="1"/>
    <col min="6660" max="6660" width="14.7109375" style="3" customWidth="1"/>
    <col min="6661" max="6661" width="14.140625" style="3" customWidth="1"/>
    <col min="6662" max="6662" width="14.7109375" style="3" bestFit="1" customWidth="1"/>
    <col min="6663" max="6663" width="12.5703125" style="3" customWidth="1"/>
    <col min="6664" max="6664" width="12.28515625" style="3" customWidth="1"/>
    <col min="6665" max="6665" width="14.5703125" style="3" customWidth="1"/>
    <col min="6666" max="6666" width="9.140625" style="3"/>
    <col min="6667" max="6667" width="12.7109375" style="3" bestFit="1" customWidth="1"/>
    <col min="6668" max="6668" width="10.28515625" style="3" bestFit="1" customWidth="1"/>
    <col min="6669" max="6909" width="9.140625" style="3"/>
    <col min="6910" max="6910" width="5.140625" style="3" customWidth="1"/>
    <col min="6911" max="6911" width="45.42578125" style="3" customWidth="1"/>
    <col min="6912" max="6912" width="9.42578125" style="3" customWidth="1"/>
    <col min="6913" max="6913" width="13.5703125" style="3" customWidth="1"/>
    <col min="6914" max="6914" width="12" style="3" customWidth="1"/>
    <col min="6915" max="6915" width="14.5703125" style="3" customWidth="1"/>
    <col min="6916" max="6916" width="14.7109375" style="3" customWidth="1"/>
    <col min="6917" max="6917" width="14.140625" style="3" customWidth="1"/>
    <col min="6918" max="6918" width="14.7109375" style="3" bestFit="1" customWidth="1"/>
    <col min="6919" max="6919" width="12.5703125" style="3" customWidth="1"/>
    <col min="6920" max="6920" width="12.28515625" style="3" customWidth="1"/>
    <col min="6921" max="6921" width="14.5703125" style="3" customWidth="1"/>
    <col min="6922" max="6922" width="9.140625" style="3"/>
    <col min="6923" max="6923" width="12.7109375" style="3" bestFit="1" customWidth="1"/>
    <col min="6924" max="6924" width="10.28515625" style="3" bestFit="1" customWidth="1"/>
    <col min="6925" max="7165" width="9.140625" style="3"/>
    <col min="7166" max="7166" width="5.140625" style="3" customWidth="1"/>
    <col min="7167" max="7167" width="45.42578125" style="3" customWidth="1"/>
    <col min="7168" max="7168" width="9.42578125" style="3" customWidth="1"/>
    <col min="7169" max="7169" width="13.5703125" style="3" customWidth="1"/>
    <col min="7170" max="7170" width="12" style="3" customWidth="1"/>
    <col min="7171" max="7171" width="14.5703125" style="3" customWidth="1"/>
    <col min="7172" max="7172" width="14.7109375" style="3" customWidth="1"/>
    <col min="7173" max="7173" width="14.140625" style="3" customWidth="1"/>
    <col min="7174" max="7174" width="14.7109375" style="3" bestFit="1" customWidth="1"/>
    <col min="7175" max="7175" width="12.5703125" style="3" customWidth="1"/>
    <col min="7176" max="7176" width="12.28515625" style="3" customWidth="1"/>
    <col min="7177" max="7177" width="14.5703125" style="3" customWidth="1"/>
    <col min="7178" max="7178" width="9.140625" style="3"/>
    <col min="7179" max="7179" width="12.7109375" style="3" bestFit="1" customWidth="1"/>
    <col min="7180" max="7180" width="10.28515625" style="3" bestFit="1" customWidth="1"/>
    <col min="7181" max="7421" width="9.140625" style="3"/>
    <col min="7422" max="7422" width="5.140625" style="3" customWidth="1"/>
    <col min="7423" max="7423" width="45.42578125" style="3" customWidth="1"/>
    <col min="7424" max="7424" width="9.42578125" style="3" customWidth="1"/>
    <col min="7425" max="7425" width="13.5703125" style="3" customWidth="1"/>
    <col min="7426" max="7426" width="12" style="3" customWidth="1"/>
    <col min="7427" max="7427" width="14.5703125" style="3" customWidth="1"/>
    <col min="7428" max="7428" width="14.7109375" style="3" customWidth="1"/>
    <col min="7429" max="7429" width="14.140625" style="3" customWidth="1"/>
    <col min="7430" max="7430" width="14.7109375" style="3" bestFit="1" customWidth="1"/>
    <col min="7431" max="7431" width="12.5703125" style="3" customWidth="1"/>
    <col min="7432" max="7432" width="12.28515625" style="3" customWidth="1"/>
    <col min="7433" max="7433" width="14.5703125" style="3" customWidth="1"/>
    <col min="7434" max="7434" width="9.140625" style="3"/>
    <col min="7435" max="7435" width="12.7109375" style="3" bestFit="1" customWidth="1"/>
    <col min="7436" max="7436" width="10.28515625" style="3" bestFit="1" customWidth="1"/>
    <col min="7437" max="7677" width="9.140625" style="3"/>
    <col min="7678" max="7678" width="5.140625" style="3" customWidth="1"/>
    <col min="7679" max="7679" width="45.42578125" style="3" customWidth="1"/>
    <col min="7680" max="7680" width="9.42578125" style="3" customWidth="1"/>
    <col min="7681" max="7681" width="13.5703125" style="3" customWidth="1"/>
    <col min="7682" max="7682" width="12" style="3" customWidth="1"/>
    <col min="7683" max="7683" width="14.5703125" style="3" customWidth="1"/>
    <col min="7684" max="7684" width="14.7109375" style="3" customWidth="1"/>
    <col min="7685" max="7685" width="14.140625" style="3" customWidth="1"/>
    <col min="7686" max="7686" width="14.7109375" style="3" bestFit="1" customWidth="1"/>
    <col min="7687" max="7687" width="12.5703125" style="3" customWidth="1"/>
    <col min="7688" max="7688" width="12.28515625" style="3" customWidth="1"/>
    <col min="7689" max="7689" width="14.5703125" style="3" customWidth="1"/>
    <col min="7690" max="7690" width="9.140625" style="3"/>
    <col min="7691" max="7691" width="12.7109375" style="3" bestFit="1" customWidth="1"/>
    <col min="7692" max="7692" width="10.28515625" style="3" bestFit="1" customWidth="1"/>
    <col min="7693" max="7933" width="9.140625" style="3"/>
    <col min="7934" max="7934" width="5.140625" style="3" customWidth="1"/>
    <col min="7935" max="7935" width="45.42578125" style="3" customWidth="1"/>
    <col min="7936" max="7936" width="9.42578125" style="3" customWidth="1"/>
    <col min="7937" max="7937" width="13.5703125" style="3" customWidth="1"/>
    <col min="7938" max="7938" width="12" style="3" customWidth="1"/>
    <col min="7939" max="7939" width="14.5703125" style="3" customWidth="1"/>
    <col min="7940" max="7940" width="14.7109375" style="3" customWidth="1"/>
    <col min="7941" max="7941" width="14.140625" style="3" customWidth="1"/>
    <col min="7942" max="7942" width="14.7109375" style="3" bestFit="1" customWidth="1"/>
    <col min="7943" max="7943" width="12.5703125" style="3" customWidth="1"/>
    <col min="7944" max="7944" width="12.28515625" style="3" customWidth="1"/>
    <col min="7945" max="7945" width="14.5703125" style="3" customWidth="1"/>
    <col min="7946" max="7946" width="9.140625" style="3"/>
    <col min="7947" max="7947" width="12.7109375" style="3" bestFit="1" customWidth="1"/>
    <col min="7948" max="7948" width="10.28515625" style="3" bestFit="1" customWidth="1"/>
    <col min="7949" max="8189" width="9.140625" style="3"/>
    <col min="8190" max="8190" width="5.140625" style="3" customWidth="1"/>
    <col min="8191" max="8191" width="45.42578125" style="3" customWidth="1"/>
    <col min="8192" max="8192" width="9.42578125" style="3" customWidth="1"/>
    <col min="8193" max="8193" width="13.5703125" style="3" customWidth="1"/>
    <col min="8194" max="8194" width="12" style="3" customWidth="1"/>
    <col min="8195" max="8195" width="14.5703125" style="3" customWidth="1"/>
    <col min="8196" max="8196" width="14.7109375" style="3" customWidth="1"/>
    <col min="8197" max="8197" width="14.140625" style="3" customWidth="1"/>
    <col min="8198" max="8198" width="14.7109375" style="3" bestFit="1" customWidth="1"/>
    <col min="8199" max="8199" width="12.5703125" style="3" customWidth="1"/>
    <col min="8200" max="8200" width="12.28515625" style="3" customWidth="1"/>
    <col min="8201" max="8201" width="14.5703125" style="3" customWidth="1"/>
    <col min="8202" max="8202" width="9.140625" style="3"/>
    <col min="8203" max="8203" width="12.7109375" style="3" bestFit="1" customWidth="1"/>
    <col min="8204" max="8204" width="10.28515625" style="3" bestFit="1" customWidth="1"/>
    <col min="8205" max="8445" width="9.140625" style="3"/>
    <col min="8446" max="8446" width="5.140625" style="3" customWidth="1"/>
    <col min="8447" max="8447" width="45.42578125" style="3" customWidth="1"/>
    <col min="8448" max="8448" width="9.42578125" style="3" customWidth="1"/>
    <col min="8449" max="8449" width="13.5703125" style="3" customWidth="1"/>
    <col min="8450" max="8450" width="12" style="3" customWidth="1"/>
    <col min="8451" max="8451" width="14.5703125" style="3" customWidth="1"/>
    <col min="8452" max="8452" width="14.7109375" style="3" customWidth="1"/>
    <col min="8453" max="8453" width="14.140625" style="3" customWidth="1"/>
    <col min="8454" max="8454" width="14.7109375" style="3" bestFit="1" customWidth="1"/>
    <col min="8455" max="8455" width="12.5703125" style="3" customWidth="1"/>
    <col min="8456" max="8456" width="12.28515625" style="3" customWidth="1"/>
    <col min="8457" max="8457" width="14.5703125" style="3" customWidth="1"/>
    <col min="8458" max="8458" width="9.140625" style="3"/>
    <col min="8459" max="8459" width="12.7109375" style="3" bestFit="1" customWidth="1"/>
    <col min="8460" max="8460" width="10.28515625" style="3" bestFit="1" customWidth="1"/>
    <col min="8461" max="8701" width="9.140625" style="3"/>
    <col min="8702" max="8702" width="5.140625" style="3" customWidth="1"/>
    <col min="8703" max="8703" width="45.42578125" style="3" customWidth="1"/>
    <col min="8704" max="8704" width="9.42578125" style="3" customWidth="1"/>
    <col min="8705" max="8705" width="13.5703125" style="3" customWidth="1"/>
    <col min="8706" max="8706" width="12" style="3" customWidth="1"/>
    <col min="8707" max="8707" width="14.5703125" style="3" customWidth="1"/>
    <col min="8708" max="8708" width="14.7109375" style="3" customWidth="1"/>
    <col min="8709" max="8709" width="14.140625" style="3" customWidth="1"/>
    <col min="8710" max="8710" width="14.7109375" style="3" bestFit="1" customWidth="1"/>
    <col min="8711" max="8711" width="12.5703125" style="3" customWidth="1"/>
    <col min="8712" max="8712" width="12.28515625" style="3" customWidth="1"/>
    <col min="8713" max="8713" width="14.5703125" style="3" customWidth="1"/>
    <col min="8714" max="8714" width="9.140625" style="3"/>
    <col min="8715" max="8715" width="12.7109375" style="3" bestFit="1" customWidth="1"/>
    <col min="8716" max="8716" width="10.28515625" style="3" bestFit="1" customWidth="1"/>
    <col min="8717" max="8957" width="9.140625" style="3"/>
    <col min="8958" max="8958" width="5.140625" style="3" customWidth="1"/>
    <col min="8959" max="8959" width="45.42578125" style="3" customWidth="1"/>
    <col min="8960" max="8960" width="9.42578125" style="3" customWidth="1"/>
    <col min="8961" max="8961" width="13.5703125" style="3" customWidth="1"/>
    <col min="8962" max="8962" width="12" style="3" customWidth="1"/>
    <col min="8963" max="8963" width="14.5703125" style="3" customWidth="1"/>
    <col min="8964" max="8964" width="14.7109375" style="3" customWidth="1"/>
    <col min="8965" max="8965" width="14.140625" style="3" customWidth="1"/>
    <col min="8966" max="8966" width="14.7109375" style="3" bestFit="1" customWidth="1"/>
    <col min="8967" max="8967" width="12.5703125" style="3" customWidth="1"/>
    <col min="8968" max="8968" width="12.28515625" style="3" customWidth="1"/>
    <col min="8969" max="8969" width="14.5703125" style="3" customWidth="1"/>
    <col min="8970" max="8970" width="9.140625" style="3"/>
    <col min="8971" max="8971" width="12.7109375" style="3" bestFit="1" customWidth="1"/>
    <col min="8972" max="8972" width="10.28515625" style="3" bestFit="1" customWidth="1"/>
    <col min="8973" max="9213" width="9.140625" style="3"/>
    <col min="9214" max="9214" width="5.140625" style="3" customWidth="1"/>
    <col min="9215" max="9215" width="45.42578125" style="3" customWidth="1"/>
    <col min="9216" max="9216" width="9.42578125" style="3" customWidth="1"/>
    <col min="9217" max="9217" width="13.5703125" style="3" customWidth="1"/>
    <col min="9218" max="9218" width="12" style="3" customWidth="1"/>
    <col min="9219" max="9219" width="14.5703125" style="3" customWidth="1"/>
    <col min="9220" max="9220" width="14.7109375" style="3" customWidth="1"/>
    <col min="9221" max="9221" width="14.140625" style="3" customWidth="1"/>
    <col min="9222" max="9222" width="14.7109375" style="3" bestFit="1" customWidth="1"/>
    <col min="9223" max="9223" width="12.5703125" style="3" customWidth="1"/>
    <col min="9224" max="9224" width="12.28515625" style="3" customWidth="1"/>
    <col min="9225" max="9225" width="14.5703125" style="3" customWidth="1"/>
    <col min="9226" max="9226" width="9.140625" style="3"/>
    <col min="9227" max="9227" width="12.7109375" style="3" bestFit="1" customWidth="1"/>
    <col min="9228" max="9228" width="10.28515625" style="3" bestFit="1" customWidth="1"/>
    <col min="9229" max="9469" width="9.140625" style="3"/>
    <col min="9470" max="9470" width="5.140625" style="3" customWidth="1"/>
    <col min="9471" max="9471" width="45.42578125" style="3" customWidth="1"/>
    <col min="9472" max="9472" width="9.42578125" style="3" customWidth="1"/>
    <col min="9473" max="9473" width="13.5703125" style="3" customWidth="1"/>
    <col min="9474" max="9474" width="12" style="3" customWidth="1"/>
    <col min="9475" max="9475" width="14.5703125" style="3" customWidth="1"/>
    <col min="9476" max="9476" width="14.7109375" style="3" customWidth="1"/>
    <col min="9477" max="9477" width="14.140625" style="3" customWidth="1"/>
    <col min="9478" max="9478" width="14.7109375" style="3" bestFit="1" customWidth="1"/>
    <col min="9479" max="9479" width="12.5703125" style="3" customWidth="1"/>
    <col min="9480" max="9480" width="12.28515625" style="3" customWidth="1"/>
    <col min="9481" max="9481" width="14.5703125" style="3" customWidth="1"/>
    <col min="9482" max="9482" width="9.140625" style="3"/>
    <col min="9483" max="9483" width="12.7109375" style="3" bestFit="1" customWidth="1"/>
    <col min="9484" max="9484" width="10.28515625" style="3" bestFit="1" customWidth="1"/>
    <col min="9485" max="9725" width="9.140625" style="3"/>
    <col min="9726" max="9726" width="5.140625" style="3" customWidth="1"/>
    <col min="9727" max="9727" width="45.42578125" style="3" customWidth="1"/>
    <col min="9728" max="9728" width="9.42578125" style="3" customWidth="1"/>
    <col min="9729" max="9729" width="13.5703125" style="3" customWidth="1"/>
    <col min="9730" max="9730" width="12" style="3" customWidth="1"/>
    <col min="9731" max="9731" width="14.5703125" style="3" customWidth="1"/>
    <col min="9732" max="9732" width="14.7109375" style="3" customWidth="1"/>
    <col min="9733" max="9733" width="14.140625" style="3" customWidth="1"/>
    <col min="9734" max="9734" width="14.7109375" style="3" bestFit="1" customWidth="1"/>
    <col min="9735" max="9735" width="12.5703125" style="3" customWidth="1"/>
    <col min="9736" max="9736" width="12.28515625" style="3" customWidth="1"/>
    <col min="9737" max="9737" width="14.5703125" style="3" customWidth="1"/>
    <col min="9738" max="9738" width="9.140625" style="3"/>
    <col min="9739" max="9739" width="12.7109375" style="3" bestFit="1" customWidth="1"/>
    <col min="9740" max="9740" width="10.28515625" style="3" bestFit="1" customWidth="1"/>
    <col min="9741" max="9981" width="9.140625" style="3"/>
    <col min="9982" max="9982" width="5.140625" style="3" customWidth="1"/>
    <col min="9983" max="9983" width="45.42578125" style="3" customWidth="1"/>
    <col min="9984" max="9984" width="9.42578125" style="3" customWidth="1"/>
    <col min="9985" max="9985" width="13.5703125" style="3" customWidth="1"/>
    <col min="9986" max="9986" width="12" style="3" customWidth="1"/>
    <col min="9987" max="9987" width="14.5703125" style="3" customWidth="1"/>
    <col min="9988" max="9988" width="14.7109375" style="3" customWidth="1"/>
    <col min="9989" max="9989" width="14.140625" style="3" customWidth="1"/>
    <col min="9990" max="9990" width="14.7109375" style="3" bestFit="1" customWidth="1"/>
    <col min="9991" max="9991" width="12.5703125" style="3" customWidth="1"/>
    <col min="9992" max="9992" width="12.28515625" style="3" customWidth="1"/>
    <col min="9993" max="9993" width="14.5703125" style="3" customWidth="1"/>
    <col min="9994" max="9994" width="9.140625" style="3"/>
    <col min="9995" max="9995" width="12.7109375" style="3" bestFit="1" customWidth="1"/>
    <col min="9996" max="9996" width="10.28515625" style="3" bestFit="1" customWidth="1"/>
    <col min="9997" max="10237" width="9.140625" style="3"/>
    <col min="10238" max="10238" width="5.140625" style="3" customWidth="1"/>
    <col min="10239" max="10239" width="45.42578125" style="3" customWidth="1"/>
    <col min="10240" max="10240" width="9.42578125" style="3" customWidth="1"/>
    <col min="10241" max="10241" width="13.5703125" style="3" customWidth="1"/>
    <col min="10242" max="10242" width="12" style="3" customWidth="1"/>
    <col min="10243" max="10243" width="14.5703125" style="3" customWidth="1"/>
    <col min="10244" max="10244" width="14.7109375" style="3" customWidth="1"/>
    <col min="10245" max="10245" width="14.140625" style="3" customWidth="1"/>
    <col min="10246" max="10246" width="14.7109375" style="3" bestFit="1" customWidth="1"/>
    <col min="10247" max="10247" width="12.5703125" style="3" customWidth="1"/>
    <col min="10248" max="10248" width="12.28515625" style="3" customWidth="1"/>
    <col min="10249" max="10249" width="14.5703125" style="3" customWidth="1"/>
    <col min="10250" max="10250" width="9.140625" style="3"/>
    <col min="10251" max="10251" width="12.7109375" style="3" bestFit="1" customWidth="1"/>
    <col min="10252" max="10252" width="10.28515625" style="3" bestFit="1" customWidth="1"/>
    <col min="10253" max="10493" width="9.140625" style="3"/>
    <col min="10494" max="10494" width="5.140625" style="3" customWidth="1"/>
    <col min="10495" max="10495" width="45.42578125" style="3" customWidth="1"/>
    <col min="10496" max="10496" width="9.42578125" style="3" customWidth="1"/>
    <col min="10497" max="10497" width="13.5703125" style="3" customWidth="1"/>
    <col min="10498" max="10498" width="12" style="3" customWidth="1"/>
    <col min="10499" max="10499" width="14.5703125" style="3" customWidth="1"/>
    <col min="10500" max="10500" width="14.7109375" style="3" customWidth="1"/>
    <col min="10501" max="10501" width="14.140625" style="3" customWidth="1"/>
    <col min="10502" max="10502" width="14.7109375" style="3" bestFit="1" customWidth="1"/>
    <col min="10503" max="10503" width="12.5703125" style="3" customWidth="1"/>
    <col min="10504" max="10504" width="12.28515625" style="3" customWidth="1"/>
    <col min="10505" max="10505" width="14.5703125" style="3" customWidth="1"/>
    <col min="10506" max="10506" width="9.140625" style="3"/>
    <col min="10507" max="10507" width="12.7109375" style="3" bestFit="1" customWidth="1"/>
    <col min="10508" max="10508" width="10.28515625" style="3" bestFit="1" customWidth="1"/>
    <col min="10509" max="10749" width="9.140625" style="3"/>
    <col min="10750" max="10750" width="5.140625" style="3" customWidth="1"/>
    <col min="10751" max="10751" width="45.42578125" style="3" customWidth="1"/>
    <col min="10752" max="10752" width="9.42578125" style="3" customWidth="1"/>
    <col min="10753" max="10753" width="13.5703125" style="3" customWidth="1"/>
    <col min="10754" max="10754" width="12" style="3" customWidth="1"/>
    <col min="10755" max="10755" width="14.5703125" style="3" customWidth="1"/>
    <col min="10756" max="10756" width="14.7109375" style="3" customWidth="1"/>
    <col min="10757" max="10757" width="14.140625" style="3" customWidth="1"/>
    <col min="10758" max="10758" width="14.7109375" style="3" bestFit="1" customWidth="1"/>
    <col min="10759" max="10759" width="12.5703125" style="3" customWidth="1"/>
    <col min="10760" max="10760" width="12.28515625" style="3" customWidth="1"/>
    <col min="10761" max="10761" width="14.5703125" style="3" customWidth="1"/>
    <col min="10762" max="10762" width="9.140625" style="3"/>
    <col min="10763" max="10763" width="12.7109375" style="3" bestFit="1" customWidth="1"/>
    <col min="10764" max="10764" width="10.28515625" style="3" bestFit="1" customWidth="1"/>
    <col min="10765" max="11005" width="9.140625" style="3"/>
    <col min="11006" max="11006" width="5.140625" style="3" customWidth="1"/>
    <col min="11007" max="11007" width="45.42578125" style="3" customWidth="1"/>
    <col min="11008" max="11008" width="9.42578125" style="3" customWidth="1"/>
    <col min="11009" max="11009" width="13.5703125" style="3" customWidth="1"/>
    <col min="11010" max="11010" width="12" style="3" customWidth="1"/>
    <col min="11011" max="11011" width="14.5703125" style="3" customWidth="1"/>
    <col min="11012" max="11012" width="14.7109375" style="3" customWidth="1"/>
    <col min="11013" max="11013" width="14.140625" style="3" customWidth="1"/>
    <col min="11014" max="11014" width="14.7109375" style="3" bestFit="1" customWidth="1"/>
    <col min="11015" max="11015" width="12.5703125" style="3" customWidth="1"/>
    <col min="11016" max="11016" width="12.28515625" style="3" customWidth="1"/>
    <col min="11017" max="11017" width="14.5703125" style="3" customWidth="1"/>
    <col min="11018" max="11018" width="9.140625" style="3"/>
    <col min="11019" max="11019" width="12.7109375" style="3" bestFit="1" customWidth="1"/>
    <col min="11020" max="11020" width="10.28515625" style="3" bestFit="1" customWidth="1"/>
    <col min="11021" max="11261" width="9.140625" style="3"/>
    <col min="11262" max="11262" width="5.140625" style="3" customWidth="1"/>
    <col min="11263" max="11263" width="45.42578125" style="3" customWidth="1"/>
    <col min="11264" max="11264" width="9.42578125" style="3" customWidth="1"/>
    <col min="11265" max="11265" width="13.5703125" style="3" customWidth="1"/>
    <col min="11266" max="11266" width="12" style="3" customWidth="1"/>
    <col min="11267" max="11267" width="14.5703125" style="3" customWidth="1"/>
    <col min="11268" max="11268" width="14.7109375" style="3" customWidth="1"/>
    <col min="11269" max="11269" width="14.140625" style="3" customWidth="1"/>
    <col min="11270" max="11270" width="14.7109375" style="3" bestFit="1" customWidth="1"/>
    <col min="11271" max="11271" width="12.5703125" style="3" customWidth="1"/>
    <col min="11272" max="11272" width="12.28515625" style="3" customWidth="1"/>
    <col min="11273" max="11273" width="14.5703125" style="3" customWidth="1"/>
    <col min="11274" max="11274" width="9.140625" style="3"/>
    <col min="11275" max="11275" width="12.7109375" style="3" bestFit="1" customWidth="1"/>
    <col min="11276" max="11276" width="10.28515625" style="3" bestFit="1" customWidth="1"/>
    <col min="11277" max="11517" width="9.140625" style="3"/>
    <col min="11518" max="11518" width="5.140625" style="3" customWidth="1"/>
    <col min="11519" max="11519" width="45.42578125" style="3" customWidth="1"/>
    <col min="11520" max="11520" width="9.42578125" style="3" customWidth="1"/>
    <col min="11521" max="11521" width="13.5703125" style="3" customWidth="1"/>
    <col min="11522" max="11522" width="12" style="3" customWidth="1"/>
    <col min="11523" max="11523" width="14.5703125" style="3" customWidth="1"/>
    <col min="11524" max="11524" width="14.7109375" style="3" customWidth="1"/>
    <col min="11525" max="11525" width="14.140625" style="3" customWidth="1"/>
    <col min="11526" max="11526" width="14.7109375" style="3" bestFit="1" customWidth="1"/>
    <col min="11527" max="11527" width="12.5703125" style="3" customWidth="1"/>
    <col min="11528" max="11528" width="12.28515625" style="3" customWidth="1"/>
    <col min="11529" max="11529" width="14.5703125" style="3" customWidth="1"/>
    <col min="11530" max="11530" width="9.140625" style="3"/>
    <col min="11531" max="11531" width="12.7109375" style="3" bestFit="1" customWidth="1"/>
    <col min="11532" max="11532" width="10.28515625" style="3" bestFit="1" customWidth="1"/>
    <col min="11533" max="11773" width="9.140625" style="3"/>
    <col min="11774" max="11774" width="5.140625" style="3" customWidth="1"/>
    <col min="11775" max="11775" width="45.42578125" style="3" customWidth="1"/>
    <col min="11776" max="11776" width="9.42578125" style="3" customWidth="1"/>
    <col min="11777" max="11777" width="13.5703125" style="3" customWidth="1"/>
    <col min="11778" max="11778" width="12" style="3" customWidth="1"/>
    <col min="11779" max="11779" width="14.5703125" style="3" customWidth="1"/>
    <col min="11780" max="11780" width="14.7109375" style="3" customWidth="1"/>
    <col min="11781" max="11781" width="14.140625" style="3" customWidth="1"/>
    <col min="11782" max="11782" width="14.7109375" style="3" bestFit="1" customWidth="1"/>
    <col min="11783" max="11783" width="12.5703125" style="3" customWidth="1"/>
    <col min="11784" max="11784" width="12.28515625" style="3" customWidth="1"/>
    <col min="11785" max="11785" width="14.5703125" style="3" customWidth="1"/>
    <col min="11786" max="11786" width="9.140625" style="3"/>
    <col min="11787" max="11787" width="12.7109375" style="3" bestFit="1" customWidth="1"/>
    <col min="11788" max="11788" width="10.28515625" style="3" bestFit="1" customWidth="1"/>
    <col min="11789" max="12029" width="9.140625" style="3"/>
    <col min="12030" max="12030" width="5.140625" style="3" customWidth="1"/>
    <col min="12031" max="12031" width="45.42578125" style="3" customWidth="1"/>
    <col min="12032" max="12032" width="9.42578125" style="3" customWidth="1"/>
    <col min="12033" max="12033" width="13.5703125" style="3" customWidth="1"/>
    <col min="12034" max="12034" width="12" style="3" customWidth="1"/>
    <col min="12035" max="12035" width="14.5703125" style="3" customWidth="1"/>
    <col min="12036" max="12036" width="14.7109375" style="3" customWidth="1"/>
    <col min="12037" max="12037" width="14.140625" style="3" customWidth="1"/>
    <col min="12038" max="12038" width="14.7109375" style="3" bestFit="1" customWidth="1"/>
    <col min="12039" max="12039" width="12.5703125" style="3" customWidth="1"/>
    <col min="12040" max="12040" width="12.28515625" style="3" customWidth="1"/>
    <col min="12041" max="12041" width="14.5703125" style="3" customWidth="1"/>
    <col min="12042" max="12042" width="9.140625" style="3"/>
    <col min="12043" max="12043" width="12.7109375" style="3" bestFit="1" customWidth="1"/>
    <col min="12044" max="12044" width="10.28515625" style="3" bestFit="1" customWidth="1"/>
    <col min="12045" max="12285" width="9.140625" style="3"/>
    <col min="12286" max="12286" width="5.140625" style="3" customWidth="1"/>
    <col min="12287" max="12287" width="45.42578125" style="3" customWidth="1"/>
    <col min="12288" max="12288" width="9.42578125" style="3" customWidth="1"/>
    <col min="12289" max="12289" width="13.5703125" style="3" customWidth="1"/>
    <col min="12290" max="12290" width="12" style="3" customWidth="1"/>
    <col min="12291" max="12291" width="14.5703125" style="3" customWidth="1"/>
    <col min="12292" max="12292" width="14.7109375" style="3" customWidth="1"/>
    <col min="12293" max="12293" width="14.140625" style="3" customWidth="1"/>
    <col min="12294" max="12294" width="14.7109375" style="3" bestFit="1" customWidth="1"/>
    <col min="12295" max="12295" width="12.5703125" style="3" customWidth="1"/>
    <col min="12296" max="12296" width="12.28515625" style="3" customWidth="1"/>
    <col min="12297" max="12297" width="14.5703125" style="3" customWidth="1"/>
    <col min="12298" max="12298" width="9.140625" style="3"/>
    <col min="12299" max="12299" width="12.7109375" style="3" bestFit="1" customWidth="1"/>
    <col min="12300" max="12300" width="10.28515625" style="3" bestFit="1" customWidth="1"/>
    <col min="12301" max="12541" width="9.140625" style="3"/>
    <col min="12542" max="12542" width="5.140625" style="3" customWidth="1"/>
    <col min="12543" max="12543" width="45.42578125" style="3" customWidth="1"/>
    <col min="12544" max="12544" width="9.42578125" style="3" customWidth="1"/>
    <col min="12545" max="12545" width="13.5703125" style="3" customWidth="1"/>
    <col min="12546" max="12546" width="12" style="3" customWidth="1"/>
    <col min="12547" max="12547" width="14.5703125" style="3" customWidth="1"/>
    <col min="12548" max="12548" width="14.7109375" style="3" customWidth="1"/>
    <col min="12549" max="12549" width="14.140625" style="3" customWidth="1"/>
    <col min="12550" max="12550" width="14.7109375" style="3" bestFit="1" customWidth="1"/>
    <col min="12551" max="12551" width="12.5703125" style="3" customWidth="1"/>
    <col min="12552" max="12552" width="12.28515625" style="3" customWidth="1"/>
    <col min="12553" max="12553" width="14.5703125" style="3" customWidth="1"/>
    <col min="12554" max="12554" width="9.140625" style="3"/>
    <col min="12555" max="12555" width="12.7109375" style="3" bestFit="1" customWidth="1"/>
    <col min="12556" max="12556" width="10.28515625" style="3" bestFit="1" customWidth="1"/>
    <col min="12557" max="12797" width="9.140625" style="3"/>
    <col min="12798" max="12798" width="5.140625" style="3" customWidth="1"/>
    <col min="12799" max="12799" width="45.42578125" style="3" customWidth="1"/>
    <col min="12800" max="12800" width="9.42578125" style="3" customWidth="1"/>
    <col min="12801" max="12801" width="13.5703125" style="3" customWidth="1"/>
    <col min="12802" max="12802" width="12" style="3" customWidth="1"/>
    <col min="12803" max="12803" width="14.5703125" style="3" customWidth="1"/>
    <col min="12804" max="12804" width="14.7109375" style="3" customWidth="1"/>
    <col min="12805" max="12805" width="14.140625" style="3" customWidth="1"/>
    <col min="12806" max="12806" width="14.7109375" style="3" bestFit="1" customWidth="1"/>
    <col min="12807" max="12807" width="12.5703125" style="3" customWidth="1"/>
    <col min="12808" max="12808" width="12.28515625" style="3" customWidth="1"/>
    <col min="12809" max="12809" width="14.5703125" style="3" customWidth="1"/>
    <col min="12810" max="12810" width="9.140625" style="3"/>
    <col min="12811" max="12811" width="12.7109375" style="3" bestFit="1" customWidth="1"/>
    <col min="12812" max="12812" width="10.28515625" style="3" bestFit="1" customWidth="1"/>
    <col min="12813" max="13053" width="9.140625" style="3"/>
    <col min="13054" max="13054" width="5.140625" style="3" customWidth="1"/>
    <col min="13055" max="13055" width="45.42578125" style="3" customWidth="1"/>
    <col min="13056" max="13056" width="9.42578125" style="3" customWidth="1"/>
    <col min="13057" max="13057" width="13.5703125" style="3" customWidth="1"/>
    <col min="13058" max="13058" width="12" style="3" customWidth="1"/>
    <col min="13059" max="13059" width="14.5703125" style="3" customWidth="1"/>
    <col min="13060" max="13060" width="14.7109375" style="3" customWidth="1"/>
    <col min="13061" max="13061" width="14.140625" style="3" customWidth="1"/>
    <col min="13062" max="13062" width="14.7109375" style="3" bestFit="1" customWidth="1"/>
    <col min="13063" max="13063" width="12.5703125" style="3" customWidth="1"/>
    <col min="13064" max="13064" width="12.28515625" style="3" customWidth="1"/>
    <col min="13065" max="13065" width="14.5703125" style="3" customWidth="1"/>
    <col min="13066" max="13066" width="9.140625" style="3"/>
    <col min="13067" max="13067" width="12.7109375" style="3" bestFit="1" customWidth="1"/>
    <col min="13068" max="13068" width="10.28515625" style="3" bestFit="1" customWidth="1"/>
    <col min="13069" max="13309" width="9.140625" style="3"/>
    <col min="13310" max="13310" width="5.140625" style="3" customWidth="1"/>
    <col min="13311" max="13311" width="45.42578125" style="3" customWidth="1"/>
    <col min="13312" max="13312" width="9.42578125" style="3" customWidth="1"/>
    <col min="13313" max="13313" width="13.5703125" style="3" customWidth="1"/>
    <col min="13314" max="13314" width="12" style="3" customWidth="1"/>
    <col min="13315" max="13315" width="14.5703125" style="3" customWidth="1"/>
    <col min="13316" max="13316" width="14.7109375" style="3" customWidth="1"/>
    <col min="13317" max="13317" width="14.140625" style="3" customWidth="1"/>
    <col min="13318" max="13318" width="14.7109375" style="3" bestFit="1" customWidth="1"/>
    <col min="13319" max="13319" width="12.5703125" style="3" customWidth="1"/>
    <col min="13320" max="13320" width="12.28515625" style="3" customWidth="1"/>
    <col min="13321" max="13321" width="14.5703125" style="3" customWidth="1"/>
    <col min="13322" max="13322" width="9.140625" style="3"/>
    <col min="13323" max="13323" width="12.7109375" style="3" bestFit="1" customWidth="1"/>
    <col min="13324" max="13324" width="10.28515625" style="3" bestFit="1" customWidth="1"/>
    <col min="13325" max="13565" width="9.140625" style="3"/>
    <col min="13566" max="13566" width="5.140625" style="3" customWidth="1"/>
    <col min="13567" max="13567" width="45.42578125" style="3" customWidth="1"/>
    <col min="13568" max="13568" width="9.42578125" style="3" customWidth="1"/>
    <col min="13569" max="13569" width="13.5703125" style="3" customWidth="1"/>
    <col min="13570" max="13570" width="12" style="3" customWidth="1"/>
    <col min="13571" max="13571" width="14.5703125" style="3" customWidth="1"/>
    <col min="13572" max="13572" width="14.7109375" style="3" customWidth="1"/>
    <col min="13573" max="13573" width="14.140625" style="3" customWidth="1"/>
    <col min="13574" max="13574" width="14.7109375" style="3" bestFit="1" customWidth="1"/>
    <col min="13575" max="13575" width="12.5703125" style="3" customWidth="1"/>
    <col min="13576" max="13576" width="12.28515625" style="3" customWidth="1"/>
    <col min="13577" max="13577" width="14.5703125" style="3" customWidth="1"/>
    <col min="13578" max="13578" width="9.140625" style="3"/>
    <col min="13579" max="13579" width="12.7109375" style="3" bestFit="1" customWidth="1"/>
    <col min="13580" max="13580" width="10.28515625" style="3" bestFit="1" customWidth="1"/>
    <col min="13581" max="13821" width="9.140625" style="3"/>
    <col min="13822" max="13822" width="5.140625" style="3" customWidth="1"/>
    <col min="13823" max="13823" width="45.42578125" style="3" customWidth="1"/>
    <col min="13824" max="13824" width="9.42578125" style="3" customWidth="1"/>
    <col min="13825" max="13825" width="13.5703125" style="3" customWidth="1"/>
    <col min="13826" max="13826" width="12" style="3" customWidth="1"/>
    <col min="13827" max="13827" width="14.5703125" style="3" customWidth="1"/>
    <col min="13828" max="13828" width="14.7109375" style="3" customWidth="1"/>
    <col min="13829" max="13829" width="14.140625" style="3" customWidth="1"/>
    <col min="13830" max="13830" width="14.7109375" style="3" bestFit="1" customWidth="1"/>
    <col min="13831" max="13831" width="12.5703125" style="3" customWidth="1"/>
    <col min="13832" max="13832" width="12.28515625" style="3" customWidth="1"/>
    <col min="13833" max="13833" width="14.5703125" style="3" customWidth="1"/>
    <col min="13834" max="13834" width="9.140625" style="3"/>
    <col min="13835" max="13835" width="12.7109375" style="3" bestFit="1" customWidth="1"/>
    <col min="13836" max="13836" width="10.28515625" style="3" bestFit="1" customWidth="1"/>
    <col min="13837" max="14077" width="9.140625" style="3"/>
    <col min="14078" max="14078" width="5.140625" style="3" customWidth="1"/>
    <col min="14079" max="14079" width="45.42578125" style="3" customWidth="1"/>
    <col min="14080" max="14080" width="9.42578125" style="3" customWidth="1"/>
    <col min="14081" max="14081" width="13.5703125" style="3" customWidth="1"/>
    <col min="14082" max="14082" width="12" style="3" customWidth="1"/>
    <col min="14083" max="14083" width="14.5703125" style="3" customWidth="1"/>
    <col min="14084" max="14084" width="14.7109375" style="3" customWidth="1"/>
    <col min="14085" max="14085" width="14.140625" style="3" customWidth="1"/>
    <col min="14086" max="14086" width="14.7109375" style="3" bestFit="1" customWidth="1"/>
    <col min="14087" max="14087" width="12.5703125" style="3" customWidth="1"/>
    <col min="14088" max="14088" width="12.28515625" style="3" customWidth="1"/>
    <col min="14089" max="14089" width="14.5703125" style="3" customWidth="1"/>
    <col min="14090" max="14090" width="9.140625" style="3"/>
    <col min="14091" max="14091" width="12.7109375" style="3" bestFit="1" customWidth="1"/>
    <col min="14092" max="14092" width="10.28515625" style="3" bestFit="1" customWidth="1"/>
    <col min="14093" max="14333" width="9.140625" style="3"/>
    <col min="14334" max="14334" width="5.140625" style="3" customWidth="1"/>
    <col min="14335" max="14335" width="45.42578125" style="3" customWidth="1"/>
    <col min="14336" max="14336" width="9.42578125" style="3" customWidth="1"/>
    <col min="14337" max="14337" width="13.5703125" style="3" customWidth="1"/>
    <col min="14338" max="14338" width="12" style="3" customWidth="1"/>
    <col min="14339" max="14339" width="14.5703125" style="3" customWidth="1"/>
    <col min="14340" max="14340" width="14.7109375" style="3" customWidth="1"/>
    <col min="14341" max="14341" width="14.140625" style="3" customWidth="1"/>
    <col min="14342" max="14342" width="14.7109375" style="3" bestFit="1" customWidth="1"/>
    <col min="14343" max="14343" width="12.5703125" style="3" customWidth="1"/>
    <col min="14344" max="14344" width="12.28515625" style="3" customWidth="1"/>
    <col min="14345" max="14345" width="14.5703125" style="3" customWidth="1"/>
    <col min="14346" max="14346" width="9.140625" style="3"/>
    <col min="14347" max="14347" width="12.7109375" style="3" bestFit="1" customWidth="1"/>
    <col min="14348" max="14348" width="10.28515625" style="3" bestFit="1" customWidth="1"/>
    <col min="14349" max="14589" width="9.140625" style="3"/>
    <col min="14590" max="14590" width="5.140625" style="3" customWidth="1"/>
    <col min="14591" max="14591" width="45.42578125" style="3" customWidth="1"/>
    <col min="14592" max="14592" width="9.42578125" style="3" customWidth="1"/>
    <col min="14593" max="14593" width="13.5703125" style="3" customWidth="1"/>
    <col min="14594" max="14594" width="12" style="3" customWidth="1"/>
    <col min="14595" max="14595" width="14.5703125" style="3" customWidth="1"/>
    <col min="14596" max="14596" width="14.7109375" style="3" customWidth="1"/>
    <col min="14597" max="14597" width="14.140625" style="3" customWidth="1"/>
    <col min="14598" max="14598" width="14.7109375" style="3" bestFit="1" customWidth="1"/>
    <col min="14599" max="14599" width="12.5703125" style="3" customWidth="1"/>
    <col min="14600" max="14600" width="12.28515625" style="3" customWidth="1"/>
    <col min="14601" max="14601" width="14.5703125" style="3" customWidth="1"/>
    <col min="14602" max="14602" width="9.140625" style="3"/>
    <col min="14603" max="14603" width="12.7109375" style="3" bestFit="1" customWidth="1"/>
    <col min="14604" max="14604" width="10.28515625" style="3" bestFit="1" customWidth="1"/>
    <col min="14605" max="14845" width="9.140625" style="3"/>
    <col min="14846" max="14846" width="5.140625" style="3" customWidth="1"/>
    <col min="14847" max="14847" width="45.42578125" style="3" customWidth="1"/>
    <col min="14848" max="14848" width="9.42578125" style="3" customWidth="1"/>
    <col min="14849" max="14849" width="13.5703125" style="3" customWidth="1"/>
    <col min="14850" max="14850" width="12" style="3" customWidth="1"/>
    <col min="14851" max="14851" width="14.5703125" style="3" customWidth="1"/>
    <col min="14852" max="14852" width="14.7109375" style="3" customWidth="1"/>
    <col min="14853" max="14853" width="14.140625" style="3" customWidth="1"/>
    <col min="14854" max="14854" width="14.7109375" style="3" bestFit="1" customWidth="1"/>
    <col min="14855" max="14855" width="12.5703125" style="3" customWidth="1"/>
    <col min="14856" max="14856" width="12.28515625" style="3" customWidth="1"/>
    <col min="14857" max="14857" width="14.5703125" style="3" customWidth="1"/>
    <col min="14858" max="14858" width="9.140625" style="3"/>
    <col min="14859" max="14859" width="12.7109375" style="3" bestFit="1" customWidth="1"/>
    <col min="14860" max="14860" width="10.28515625" style="3" bestFit="1" customWidth="1"/>
    <col min="14861" max="15101" width="9.140625" style="3"/>
    <col min="15102" max="15102" width="5.140625" style="3" customWidth="1"/>
    <col min="15103" max="15103" width="45.42578125" style="3" customWidth="1"/>
    <col min="15104" max="15104" width="9.42578125" style="3" customWidth="1"/>
    <col min="15105" max="15105" width="13.5703125" style="3" customWidth="1"/>
    <col min="15106" max="15106" width="12" style="3" customWidth="1"/>
    <col min="15107" max="15107" width="14.5703125" style="3" customWidth="1"/>
    <col min="15108" max="15108" width="14.7109375" style="3" customWidth="1"/>
    <col min="15109" max="15109" width="14.140625" style="3" customWidth="1"/>
    <col min="15110" max="15110" width="14.7109375" style="3" bestFit="1" customWidth="1"/>
    <col min="15111" max="15111" width="12.5703125" style="3" customWidth="1"/>
    <col min="15112" max="15112" width="12.28515625" style="3" customWidth="1"/>
    <col min="15113" max="15113" width="14.5703125" style="3" customWidth="1"/>
    <col min="15114" max="15114" width="9.140625" style="3"/>
    <col min="15115" max="15115" width="12.7109375" style="3" bestFit="1" customWidth="1"/>
    <col min="15116" max="15116" width="10.28515625" style="3" bestFit="1" customWidth="1"/>
    <col min="15117" max="15357" width="9.140625" style="3"/>
    <col min="15358" max="15358" width="5.140625" style="3" customWidth="1"/>
    <col min="15359" max="15359" width="45.42578125" style="3" customWidth="1"/>
    <col min="15360" max="15360" width="9.42578125" style="3" customWidth="1"/>
    <col min="15361" max="15361" width="13.5703125" style="3" customWidth="1"/>
    <col min="15362" max="15362" width="12" style="3" customWidth="1"/>
    <col min="15363" max="15363" width="14.5703125" style="3" customWidth="1"/>
    <col min="15364" max="15364" width="14.7109375" style="3" customWidth="1"/>
    <col min="15365" max="15365" width="14.140625" style="3" customWidth="1"/>
    <col min="15366" max="15366" width="14.7109375" style="3" bestFit="1" customWidth="1"/>
    <col min="15367" max="15367" width="12.5703125" style="3" customWidth="1"/>
    <col min="15368" max="15368" width="12.28515625" style="3" customWidth="1"/>
    <col min="15369" max="15369" width="14.5703125" style="3" customWidth="1"/>
    <col min="15370" max="15370" width="9.140625" style="3"/>
    <col min="15371" max="15371" width="12.7109375" style="3" bestFit="1" customWidth="1"/>
    <col min="15372" max="15372" width="10.28515625" style="3" bestFit="1" customWidth="1"/>
    <col min="15373" max="15613" width="9.140625" style="3"/>
    <col min="15614" max="15614" width="5.140625" style="3" customWidth="1"/>
    <col min="15615" max="15615" width="45.42578125" style="3" customWidth="1"/>
    <col min="15616" max="15616" width="9.42578125" style="3" customWidth="1"/>
    <col min="15617" max="15617" width="13.5703125" style="3" customWidth="1"/>
    <col min="15618" max="15618" width="12" style="3" customWidth="1"/>
    <col min="15619" max="15619" width="14.5703125" style="3" customWidth="1"/>
    <col min="15620" max="15620" width="14.7109375" style="3" customWidth="1"/>
    <col min="15621" max="15621" width="14.140625" style="3" customWidth="1"/>
    <col min="15622" max="15622" width="14.7109375" style="3" bestFit="1" customWidth="1"/>
    <col min="15623" max="15623" width="12.5703125" style="3" customWidth="1"/>
    <col min="15624" max="15624" width="12.28515625" style="3" customWidth="1"/>
    <col min="15625" max="15625" width="14.5703125" style="3" customWidth="1"/>
    <col min="15626" max="15626" width="9.140625" style="3"/>
    <col min="15627" max="15627" width="12.7109375" style="3" bestFit="1" customWidth="1"/>
    <col min="15628" max="15628" width="10.28515625" style="3" bestFit="1" customWidth="1"/>
    <col min="15629" max="15869" width="9.140625" style="3"/>
    <col min="15870" max="15870" width="5.140625" style="3" customWidth="1"/>
    <col min="15871" max="15871" width="45.42578125" style="3" customWidth="1"/>
    <col min="15872" max="15872" width="9.42578125" style="3" customWidth="1"/>
    <col min="15873" max="15873" width="13.5703125" style="3" customWidth="1"/>
    <col min="15874" max="15874" width="12" style="3" customWidth="1"/>
    <col min="15875" max="15875" width="14.5703125" style="3" customWidth="1"/>
    <col min="15876" max="15876" width="14.7109375" style="3" customWidth="1"/>
    <col min="15877" max="15877" width="14.140625" style="3" customWidth="1"/>
    <col min="15878" max="15878" width="14.7109375" style="3" bestFit="1" customWidth="1"/>
    <col min="15879" max="15879" width="12.5703125" style="3" customWidth="1"/>
    <col min="15880" max="15880" width="12.28515625" style="3" customWidth="1"/>
    <col min="15881" max="15881" width="14.5703125" style="3" customWidth="1"/>
    <col min="15882" max="15882" width="9.140625" style="3"/>
    <col min="15883" max="15883" width="12.7109375" style="3" bestFit="1" customWidth="1"/>
    <col min="15884" max="15884" width="10.28515625" style="3" bestFit="1" customWidth="1"/>
    <col min="15885" max="16125" width="9.140625" style="3"/>
    <col min="16126" max="16126" width="5.140625" style="3" customWidth="1"/>
    <col min="16127" max="16127" width="45.42578125" style="3" customWidth="1"/>
    <col min="16128" max="16128" width="9.42578125" style="3" customWidth="1"/>
    <col min="16129" max="16129" width="13.5703125" style="3" customWidth="1"/>
    <col min="16130" max="16130" width="12" style="3" customWidth="1"/>
    <col min="16131" max="16131" width="14.5703125" style="3" customWidth="1"/>
    <col min="16132" max="16132" width="14.7109375" style="3" customWidth="1"/>
    <col min="16133" max="16133" width="14.140625" style="3" customWidth="1"/>
    <col min="16134" max="16134" width="14.7109375" style="3" bestFit="1" customWidth="1"/>
    <col min="16135" max="16135" width="12.5703125" style="3" customWidth="1"/>
    <col min="16136" max="16136" width="12.28515625" style="3" customWidth="1"/>
    <col min="16137" max="16137" width="14.5703125" style="3" customWidth="1"/>
    <col min="16138" max="16138" width="9.140625" style="3"/>
    <col min="16139" max="16139" width="12.7109375" style="3" bestFit="1" customWidth="1"/>
    <col min="16140" max="16140" width="10.28515625" style="3" bestFit="1" customWidth="1"/>
    <col min="16141" max="16384" width="9.140625" style="3"/>
  </cols>
  <sheetData>
    <row r="1" spans="1:13" ht="13.5" thickBot="1">
      <c r="A1" s="114" t="s">
        <v>0</v>
      </c>
      <c r="B1" s="114"/>
      <c r="C1" s="2"/>
      <c r="D1" s="2"/>
      <c r="E1" s="2"/>
      <c r="F1" s="2"/>
      <c r="G1" s="2"/>
      <c r="H1" s="2"/>
      <c r="I1" s="2"/>
    </row>
    <row r="2" spans="1:13" ht="15.75" customHeight="1" thickBot="1">
      <c r="A2" s="114" t="s">
        <v>1</v>
      </c>
      <c r="B2" s="114"/>
      <c r="C2" s="115" t="s">
        <v>2</v>
      </c>
      <c r="D2" s="116"/>
      <c r="E2" s="116"/>
      <c r="F2" s="116"/>
      <c r="G2" s="117"/>
      <c r="H2" s="4"/>
      <c r="I2" s="4"/>
      <c r="J2" s="4"/>
      <c r="K2" s="4"/>
      <c r="L2" s="4"/>
    </row>
    <row r="3" spans="1:13" ht="15.75" customHeight="1">
      <c r="B3" s="5"/>
      <c r="C3" s="2"/>
      <c r="D3" s="2"/>
      <c r="E3" s="2"/>
      <c r="F3" s="2"/>
      <c r="G3" s="2"/>
      <c r="H3" s="2"/>
      <c r="I3" s="2"/>
    </row>
    <row r="4" spans="1:13" ht="17.25" customHeight="1">
      <c r="B4" s="2"/>
      <c r="C4" s="2"/>
      <c r="D4" s="2"/>
      <c r="E4" s="2"/>
      <c r="F4" s="2"/>
      <c r="G4" s="2"/>
      <c r="H4" s="2"/>
      <c r="I4" s="2"/>
      <c r="K4" s="148" t="s">
        <v>504</v>
      </c>
    </row>
    <row r="5" spans="1:13" ht="15.7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</row>
    <row r="6" spans="1:13" ht="15">
      <c r="B6" s="119" t="str">
        <f>'[1]51'!B6:K6</f>
        <v>la data de  31.12.2024</v>
      </c>
      <c r="C6" s="119"/>
      <c r="D6" s="119"/>
      <c r="E6" s="119"/>
      <c r="F6" s="119"/>
      <c r="G6" s="119"/>
      <c r="H6" s="119"/>
      <c r="I6" s="119"/>
      <c r="J6" s="119"/>
      <c r="K6" s="119"/>
      <c r="L6" s="7" t="s">
        <v>488</v>
      </c>
    </row>
    <row r="7" spans="1:13" ht="15.75" hidden="1" thickBot="1">
      <c r="B7" s="6"/>
      <c r="C7" s="6"/>
      <c r="D7" s="8">
        <f t="shared" ref="D7:L7" si="0">D11-D8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</row>
    <row r="8" spans="1:13" ht="13.5" hidden="1" thickBot="1">
      <c r="B8" s="9"/>
      <c r="C8" s="9"/>
      <c r="D8" s="10">
        <f>'[1]67.05.01'!D10+[1]ZV!D10+'[1]67,03,04+P Teatru'!D10+'[1]67.03.06'!D10+'[1]67.03.30'!D10+'[1]67,58,60'!D10+'[1]67.50'!D10+'[1]67,58,60'!D280+'[1]67,03,02'!D10+[1]Muzeu!D9+'[1]67.03.14'!D10</f>
        <v>27746020</v>
      </c>
      <c r="E8" s="10">
        <f>'[1]67.05.01'!E10+[1]ZV!E10+'[1]67,03,04+P Teatru'!E10+'[1]67.03.06'!E10+'[1]67.03.30'!E10+'[1]67,58,60'!E10+'[1]67.50'!E10+'[1]67,58,60'!E280+'[1]67,03,02'!E10+[1]Muzeu!E9+'[1]67.03.14'!E10</f>
        <v>13717033</v>
      </c>
      <c r="F8" s="10">
        <f>'[1]67.05.01'!F10+[1]ZV!F10+'[1]67,03,04+P Teatru'!F10+'[1]67.03.06'!F10+'[1]67.03.30'!F10+'[1]67,58,60'!F10+'[1]67.50'!F10+'[1]67,58,60'!F280+'[1]67,03,02'!F10+[1]Muzeu!F9+'[1]67.03.14'!F10</f>
        <v>61026020</v>
      </c>
      <c r="G8" s="10">
        <f>'[1]67.05.01'!G10+[1]ZV!G10+'[1]67,03,04+P Teatru'!G10+'[1]67.03.06'!G10+'[1]67.03.30'!G10+'[1]67,58,60'!G10+'[1]67.50'!G10+'[1]67,58,60'!G280+'[1]67,03,02'!G10+[1]Muzeu!G9+'[1]67.03.14'!G10</f>
        <v>71979764</v>
      </c>
      <c r="H8" s="10">
        <f>'[1]67.05.01'!H10+[1]ZV!H10+'[1]67,03,04+P Teatru'!H10+'[1]67.03.06'!H10+'[1]67.03.30'!H10+'[1]67,58,60'!H10+'[1]67.50'!H10+'[1]67,58,60'!H280+'[1]67,03,02'!H10+[1]Muzeu!H9+'[1]67.03.14'!H10</f>
        <v>67656710</v>
      </c>
      <c r="I8" s="10">
        <f>'[1]67.05.01'!I10+[1]ZV!I10+'[1]67,03,04+P Teatru'!I10+'[1]67.03.06'!I10+'[1]67.03.30'!I10+'[1]67,58,60'!I10+'[1]67.50'!I10+'[1]67,58,60'!I280+'[1]67,03,02'!I10+[1]Muzeu!I9+'[1]67.03.14'!I10</f>
        <v>67656710</v>
      </c>
      <c r="J8" s="10">
        <f>'[1]67.05.01'!J10+[1]ZV!J10+'[1]67,03,04+P Teatru'!J10+'[1]67.03.06'!J10+'[1]67.03.30'!J10+'[1]67,58,60'!J10+'[1]67.50'!J10+'[1]67,58,60'!J280+'[1]67,03,02'!J10+[1]Muzeu!J9+'[1]67.03.14'!J10</f>
        <v>67656710</v>
      </c>
      <c r="K8" s="10">
        <f>'[1]67.05.01'!K10+[1]ZV!K10+'[1]67,03,04+P Teatru'!K10+'[1]67.03.06'!K10+'[1]67.03.30'!K10+'[1]67,58,60'!K10+'[1]67.50'!K10+'[1]67,58,60'!K280+'[1]67,03,02'!K10+[1]Muzeu!K9+'[1]67.03.14'!K10</f>
        <v>0</v>
      </c>
      <c r="L8" s="10">
        <f>'[1]67.05.01'!L10+[1]ZV!L10+'[1]67,03,04+P Teatru'!L10+'[1]67.03.06'!L10+'[1]67.03.30'!L10+'[1]67,58,60'!L10+'[1]67.50'!L10+'[1]67,58,60'!L280+'[1]67,03,02'!L10+[1]Muzeu!L9+'[1]67.03.14'!L10</f>
        <v>71359401</v>
      </c>
    </row>
    <row r="9" spans="1:13" ht="78" customHeight="1">
      <c r="A9" s="120" t="s">
        <v>4</v>
      </c>
      <c r="B9" s="120"/>
      <c r="C9" s="91" t="str">
        <f>'[1]51'!C9</f>
        <v>Cod indica tor</v>
      </c>
      <c r="D9" s="91" t="str">
        <f>'[1]51'!D9</f>
        <v>Credite de angajament initiale</v>
      </c>
      <c r="E9" s="91" t="str">
        <f>'[1]51'!E9</f>
        <v>Credite de angajament  finale</v>
      </c>
      <c r="F9" s="91" t="str">
        <f>'[1]51'!F9</f>
        <v xml:space="preserve">Credite  bugetare  initiale </v>
      </c>
      <c r="G9" s="91" t="str">
        <f>'[1]51'!G9</f>
        <v>Credite bugetare finale</v>
      </c>
      <c r="H9" s="91" t="str">
        <f>'[1]51'!H9</f>
        <v>Angajamente 
bugetare</v>
      </c>
      <c r="I9" s="91" t="str">
        <f>'[1]51'!I9</f>
        <v>Angajamente 
legale</v>
      </c>
      <c r="J9" s="91" t="str">
        <f>'[1]51'!J9</f>
        <v>Plati 
efectuate</v>
      </c>
      <c r="K9" s="91" t="str">
        <f>'[1]51'!K9</f>
        <v>Angajamente 
legale de platit</v>
      </c>
      <c r="L9" s="91" t="str">
        <f>'[1]51'!L9</f>
        <v>Cheltuieli efective</v>
      </c>
    </row>
    <row r="10" spans="1:13" ht="12" customHeight="1">
      <c r="A10" s="120">
        <v>0</v>
      </c>
      <c r="B10" s="120"/>
      <c r="C10" s="91">
        <v>1</v>
      </c>
      <c r="D10" s="91">
        <v>1</v>
      </c>
      <c r="E10" s="91">
        <v>2</v>
      </c>
      <c r="F10" s="91">
        <v>3</v>
      </c>
      <c r="G10" s="91">
        <v>4</v>
      </c>
      <c r="H10" s="91">
        <v>5</v>
      </c>
      <c r="I10" s="91">
        <v>6</v>
      </c>
      <c r="J10" s="91">
        <v>7</v>
      </c>
      <c r="K10" s="91">
        <v>8</v>
      </c>
      <c r="L10" s="91">
        <v>9</v>
      </c>
    </row>
    <row r="11" spans="1:13" s="14" customFormat="1" ht="41.25" customHeight="1">
      <c r="A11" s="121" t="s">
        <v>5</v>
      </c>
      <c r="B11" s="121"/>
      <c r="C11" s="11"/>
      <c r="D11" s="12">
        <f>D12+D189</f>
        <v>27746020</v>
      </c>
      <c r="E11" s="12">
        <f>E12+E189</f>
        <v>13717033</v>
      </c>
      <c r="F11" s="12">
        <f>F12+F189</f>
        <v>61026020</v>
      </c>
      <c r="G11" s="12">
        <f t="shared" ref="G11:L11" si="1">G12+G189</f>
        <v>71979764</v>
      </c>
      <c r="H11" s="12">
        <f t="shared" si="1"/>
        <v>67656710</v>
      </c>
      <c r="I11" s="12">
        <f t="shared" si="1"/>
        <v>67656710</v>
      </c>
      <c r="J11" s="12">
        <f t="shared" si="1"/>
        <v>67656710</v>
      </c>
      <c r="K11" s="12">
        <f t="shared" si="1"/>
        <v>0</v>
      </c>
      <c r="L11" s="12">
        <f t="shared" si="1"/>
        <v>71359401</v>
      </c>
      <c r="M11" s="13"/>
    </row>
    <row r="12" spans="1:13" s="14" customFormat="1" ht="38.25" customHeight="1">
      <c r="A12" s="120" t="s">
        <v>6</v>
      </c>
      <c r="B12" s="120"/>
      <c r="C12" s="11"/>
      <c r="D12" s="12">
        <f>D14+D50+D134+D159+D185</f>
        <v>0</v>
      </c>
      <c r="E12" s="12">
        <f>E14+E50+E134+E159+E185</f>
        <v>0</v>
      </c>
      <c r="F12" s="12">
        <f>F14+F50+F134+F159+F185</f>
        <v>33280000</v>
      </c>
      <c r="G12" s="12">
        <f t="shared" ref="G12:L12" si="2">G14+G50+G134+G159+G185</f>
        <v>52389889</v>
      </c>
      <c r="H12" s="12">
        <f t="shared" si="2"/>
        <v>50724972</v>
      </c>
      <c r="I12" s="12">
        <f t="shared" si="2"/>
        <v>50724972</v>
      </c>
      <c r="J12" s="12">
        <f t="shared" si="2"/>
        <v>50724972</v>
      </c>
      <c r="K12" s="12">
        <f t="shared" si="2"/>
        <v>0</v>
      </c>
      <c r="L12" s="12">
        <f t="shared" si="2"/>
        <v>50594841</v>
      </c>
      <c r="M12" s="13"/>
    </row>
    <row r="13" spans="1:13" s="14" customFormat="1" ht="42.75" customHeight="1">
      <c r="A13" s="123" t="s">
        <v>7</v>
      </c>
      <c r="B13" s="123"/>
      <c r="C13" s="123"/>
      <c r="D13" s="1">
        <f t="shared" ref="D13:L13" si="3">D14+D50+D134+D159+D215+D190+D202+D273+D277+D257</f>
        <v>22389400</v>
      </c>
      <c r="E13" s="1">
        <f t="shared" si="3"/>
        <v>10866100</v>
      </c>
      <c r="F13" s="1">
        <f t="shared" si="3"/>
        <v>55669400</v>
      </c>
      <c r="G13" s="1">
        <f t="shared" si="3"/>
        <v>69136008</v>
      </c>
      <c r="H13" s="1">
        <f t="shared" si="3"/>
        <v>65602347</v>
      </c>
      <c r="I13" s="1">
        <f t="shared" si="3"/>
        <v>65602347</v>
      </c>
      <c r="J13" s="1">
        <f t="shared" si="3"/>
        <v>65602347</v>
      </c>
      <c r="K13" s="1">
        <f t="shared" si="3"/>
        <v>0</v>
      </c>
      <c r="L13" s="1">
        <f t="shared" si="3"/>
        <v>66076439</v>
      </c>
      <c r="M13" s="13"/>
    </row>
    <row r="14" spans="1:13" s="18" customFormat="1" ht="27.75" hidden="1" customHeight="1">
      <c r="A14" s="92" t="s">
        <v>8</v>
      </c>
      <c r="B14" s="15"/>
      <c r="C14" s="16" t="s">
        <v>9</v>
      </c>
      <c r="D14" s="16"/>
      <c r="E14" s="17">
        <f t="shared" ref="E14:L14" si="4">E15+E34+E42</f>
        <v>0</v>
      </c>
      <c r="F14" s="17">
        <f t="shared" si="4"/>
        <v>0</v>
      </c>
      <c r="G14" s="17">
        <f t="shared" si="4"/>
        <v>0</v>
      </c>
      <c r="H14" s="17">
        <f t="shared" si="4"/>
        <v>0</v>
      </c>
      <c r="I14" s="17">
        <f t="shared" si="4"/>
        <v>0</v>
      </c>
      <c r="J14" s="17">
        <f t="shared" si="4"/>
        <v>0</v>
      </c>
      <c r="K14" s="17">
        <f t="shared" si="4"/>
        <v>0</v>
      </c>
      <c r="L14" s="17">
        <f t="shared" si="4"/>
        <v>0</v>
      </c>
      <c r="M14" s="13"/>
    </row>
    <row r="15" spans="1:13" s="14" customFormat="1" ht="17.25" hidden="1" customHeight="1">
      <c r="A15" s="19" t="s">
        <v>10</v>
      </c>
      <c r="B15" s="19"/>
      <c r="C15" s="20" t="s">
        <v>11</v>
      </c>
      <c r="D15" s="20"/>
      <c r="E15" s="20"/>
      <c r="F15" s="1">
        <f>F16+F20+F21+F26+F25+F27+F28+F29+F30+F31+F33+F32</f>
        <v>0</v>
      </c>
      <c r="G15" s="1">
        <f t="shared" ref="G15:L15" si="5">G16+G20+G21+G26+G25+G27+G28+G29+G30+G31+G33+G32</f>
        <v>0</v>
      </c>
      <c r="H15" s="1">
        <f t="shared" si="5"/>
        <v>0</v>
      </c>
      <c r="I15" s="1">
        <f t="shared" si="5"/>
        <v>0</v>
      </c>
      <c r="J15" s="1">
        <f t="shared" si="5"/>
        <v>0</v>
      </c>
      <c r="K15" s="1">
        <f t="shared" si="5"/>
        <v>0</v>
      </c>
      <c r="L15" s="1">
        <f t="shared" si="5"/>
        <v>0</v>
      </c>
      <c r="M15" s="13"/>
    </row>
    <row r="16" spans="1:13" s="14" customFormat="1" ht="17.25" hidden="1" customHeight="1">
      <c r="A16" s="21"/>
      <c r="B16" s="22" t="s">
        <v>12</v>
      </c>
      <c r="C16" s="23" t="s">
        <v>13</v>
      </c>
      <c r="D16" s="23"/>
      <c r="E16" s="1"/>
      <c r="F16" s="1"/>
      <c r="G16" s="1"/>
      <c r="H16" s="1"/>
      <c r="I16" s="1"/>
      <c r="J16" s="1"/>
      <c r="K16" s="1"/>
      <c r="L16" s="1"/>
      <c r="M16" s="13"/>
    </row>
    <row r="17" spans="1:13" s="26" customFormat="1" ht="20.100000000000001" hidden="1" customHeight="1">
      <c r="A17" s="93"/>
      <c r="B17" s="24" t="s">
        <v>14</v>
      </c>
      <c r="C17" s="25" t="s">
        <v>15</v>
      </c>
      <c r="D17" s="25"/>
      <c r="E17" s="1"/>
      <c r="F17" s="1"/>
      <c r="G17" s="1"/>
      <c r="H17" s="1"/>
      <c r="I17" s="1"/>
      <c r="J17" s="1"/>
      <c r="K17" s="1"/>
      <c r="L17" s="1"/>
      <c r="M17" s="13"/>
    </row>
    <row r="18" spans="1:13" s="26" customFormat="1" ht="20.100000000000001" hidden="1" customHeight="1">
      <c r="A18" s="93"/>
      <c r="B18" s="24" t="s">
        <v>16</v>
      </c>
      <c r="C18" s="25" t="s">
        <v>17</v>
      </c>
      <c r="D18" s="25"/>
      <c r="E18" s="1"/>
      <c r="F18" s="1"/>
      <c r="G18" s="27"/>
      <c r="H18" s="27"/>
      <c r="I18" s="27"/>
      <c r="J18" s="27"/>
      <c r="K18" s="27"/>
      <c r="L18" s="27"/>
      <c r="M18" s="13"/>
    </row>
    <row r="19" spans="1:13" s="26" customFormat="1" ht="20.100000000000001" hidden="1" customHeight="1">
      <c r="A19" s="93"/>
      <c r="B19" s="24" t="s">
        <v>18</v>
      </c>
      <c r="C19" s="25" t="s">
        <v>19</v>
      </c>
      <c r="D19" s="25"/>
      <c r="E19" s="1"/>
      <c r="F19" s="1"/>
      <c r="G19" s="27"/>
      <c r="H19" s="27"/>
      <c r="I19" s="27"/>
      <c r="J19" s="27"/>
      <c r="K19" s="27"/>
      <c r="L19" s="27"/>
      <c r="M19" s="13"/>
    </row>
    <row r="20" spans="1:13" s="14" customFormat="1" ht="17.25" hidden="1" customHeight="1">
      <c r="A20" s="21"/>
      <c r="B20" s="22" t="s">
        <v>20</v>
      </c>
      <c r="C20" s="23" t="s">
        <v>21</v>
      </c>
      <c r="D20" s="23"/>
      <c r="E20" s="1"/>
      <c r="F20" s="1"/>
      <c r="G20" s="1"/>
      <c r="H20" s="1"/>
      <c r="I20" s="1"/>
      <c r="J20" s="1"/>
      <c r="K20" s="1"/>
      <c r="L20" s="1"/>
      <c r="M20" s="13"/>
    </row>
    <row r="21" spans="1:13" s="14" customFormat="1" ht="17.25" hidden="1" customHeight="1">
      <c r="A21" s="21"/>
      <c r="B21" s="22" t="s">
        <v>22</v>
      </c>
      <c r="C21" s="23" t="s">
        <v>23</v>
      </c>
      <c r="D21" s="23"/>
      <c r="E21" s="1"/>
      <c r="F21" s="1"/>
      <c r="G21" s="1"/>
      <c r="H21" s="1"/>
      <c r="I21" s="1"/>
      <c r="J21" s="1"/>
      <c r="K21" s="1"/>
      <c r="L21" s="1"/>
      <c r="M21" s="13"/>
    </row>
    <row r="22" spans="1:13" s="14" customFormat="1" ht="20.100000000000001" hidden="1" customHeight="1">
      <c r="A22" s="21"/>
      <c r="B22" s="22" t="s">
        <v>24</v>
      </c>
      <c r="C22" s="23" t="s">
        <v>25</v>
      </c>
      <c r="D22" s="23"/>
      <c r="E22" s="1"/>
      <c r="F22" s="1"/>
      <c r="G22" s="1"/>
      <c r="H22" s="1"/>
      <c r="I22" s="1"/>
      <c r="J22" s="1"/>
      <c r="K22" s="1"/>
      <c r="L22" s="1"/>
      <c r="M22" s="13"/>
    </row>
    <row r="23" spans="1:13" s="14" customFormat="1" ht="20.100000000000001" hidden="1" customHeight="1">
      <c r="A23" s="21"/>
      <c r="B23" s="22" t="s">
        <v>26</v>
      </c>
      <c r="C23" s="23" t="s">
        <v>27</v>
      </c>
      <c r="D23" s="23"/>
      <c r="E23" s="1"/>
      <c r="F23" s="1"/>
      <c r="G23" s="1"/>
      <c r="H23" s="1"/>
      <c r="I23" s="1"/>
      <c r="J23" s="1"/>
      <c r="K23" s="1"/>
      <c r="L23" s="1"/>
      <c r="M23" s="13"/>
    </row>
    <row r="24" spans="1:13" s="14" customFormat="1" ht="20.100000000000001" hidden="1" customHeight="1">
      <c r="A24" s="21"/>
      <c r="B24" s="22" t="s">
        <v>28</v>
      </c>
      <c r="C24" s="23" t="s">
        <v>29</v>
      </c>
      <c r="D24" s="23"/>
      <c r="E24" s="1"/>
      <c r="F24" s="1"/>
      <c r="G24" s="1"/>
      <c r="H24" s="1"/>
      <c r="I24" s="1"/>
      <c r="J24" s="1"/>
      <c r="K24" s="1"/>
      <c r="L24" s="1"/>
      <c r="M24" s="13"/>
    </row>
    <row r="25" spans="1:13" s="14" customFormat="1" ht="17.25" hidden="1" customHeight="1">
      <c r="A25" s="21"/>
      <c r="B25" s="22" t="s">
        <v>30</v>
      </c>
      <c r="C25" s="23" t="s">
        <v>31</v>
      </c>
      <c r="D25" s="23"/>
      <c r="E25" s="1"/>
      <c r="F25" s="1"/>
      <c r="G25" s="1"/>
      <c r="H25" s="1"/>
      <c r="I25" s="1"/>
      <c r="J25" s="1"/>
      <c r="K25" s="1"/>
      <c r="L25" s="1"/>
      <c r="M25" s="13"/>
    </row>
    <row r="26" spans="1:13" s="14" customFormat="1" ht="17.25" hidden="1" customHeight="1">
      <c r="A26" s="21"/>
      <c r="B26" s="22" t="s">
        <v>32</v>
      </c>
      <c r="C26" s="23" t="s">
        <v>33</v>
      </c>
      <c r="D26" s="23"/>
      <c r="E26" s="1"/>
      <c r="F26" s="1"/>
      <c r="G26" s="1"/>
      <c r="H26" s="1"/>
      <c r="I26" s="1"/>
      <c r="J26" s="1"/>
      <c r="K26" s="1"/>
      <c r="L26" s="1"/>
      <c r="M26" s="13"/>
    </row>
    <row r="27" spans="1:13" s="14" customFormat="1" ht="15" hidden="1" customHeight="1">
      <c r="A27" s="21"/>
      <c r="B27" s="22" t="s">
        <v>34</v>
      </c>
      <c r="C27" s="23" t="s">
        <v>35</v>
      </c>
      <c r="D27" s="23"/>
      <c r="E27" s="1"/>
      <c r="F27" s="1"/>
      <c r="G27" s="1"/>
      <c r="H27" s="1"/>
      <c r="I27" s="1"/>
      <c r="J27" s="1"/>
      <c r="K27" s="1"/>
      <c r="L27" s="1"/>
      <c r="M27" s="13"/>
    </row>
    <row r="28" spans="1:13" s="14" customFormat="1" ht="15" hidden="1" customHeight="1">
      <c r="A28" s="19"/>
      <c r="B28" s="28" t="s">
        <v>36</v>
      </c>
      <c r="C28" s="23" t="s">
        <v>37</v>
      </c>
      <c r="D28" s="23"/>
      <c r="E28" s="1"/>
      <c r="F28" s="1"/>
      <c r="G28" s="1"/>
      <c r="H28" s="1"/>
      <c r="I28" s="1"/>
      <c r="J28" s="1"/>
      <c r="K28" s="1"/>
      <c r="L28" s="1"/>
      <c r="M28" s="13"/>
    </row>
    <row r="29" spans="1:13" s="14" customFormat="1" ht="15" hidden="1" customHeight="1">
      <c r="A29" s="19"/>
      <c r="B29" s="28" t="s">
        <v>38</v>
      </c>
      <c r="C29" s="23" t="s">
        <v>39</v>
      </c>
      <c r="D29" s="23"/>
      <c r="E29" s="1"/>
      <c r="F29" s="1"/>
      <c r="G29" s="1"/>
      <c r="H29" s="1"/>
      <c r="I29" s="1"/>
      <c r="J29" s="1"/>
      <c r="K29" s="1"/>
      <c r="L29" s="1"/>
      <c r="M29" s="13"/>
    </row>
    <row r="30" spans="1:13" s="14" customFormat="1" ht="15" hidden="1" customHeight="1">
      <c r="A30" s="19"/>
      <c r="B30" s="28" t="s">
        <v>40</v>
      </c>
      <c r="C30" s="23" t="s">
        <v>41</v>
      </c>
      <c r="D30" s="23"/>
      <c r="E30" s="1"/>
      <c r="F30" s="1"/>
      <c r="G30" s="1"/>
      <c r="H30" s="1"/>
      <c r="I30" s="1"/>
      <c r="J30" s="1"/>
      <c r="K30" s="1"/>
      <c r="L30" s="1"/>
      <c r="M30" s="13"/>
    </row>
    <row r="31" spans="1:13" s="14" customFormat="1" ht="15" hidden="1" customHeight="1">
      <c r="A31" s="19"/>
      <c r="B31" s="28" t="s">
        <v>42</v>
      </c>
      <c r="C31" s="23" t="s">
        <v>43</v>
      </c>
      <c r="D31" s="23"/>
      <c r="E31" s="1"/>
      <c r="F31" s="1"/>
      <c r="G31" s="1"/>
      <c r="H31" s="1"/>
      <c r="I31" s="1"/>
      <c r="J31" s="1"/>
      <c r="K31" s="1"/>
      <c r="L31" s="1"/>
      <c r="M31" s="13"/>
    </row>
    <row r="32" spans="1:13" s="14" customFormat="1" ht="15" hidden="1" customHeight="1">
      <c r="A32" s="19"/>
      <c r="B32" s="28"/>
      <c r="C32" s="23" t="s">
        <v>44</v>
      </c>
      <c r="D32" s="23"/>
      <c r="E32" s="1"/>
      <c r="F32" s="1"/>
      <c r="G32" s="1"/>
      <c r="H32" s="1"/>
      <c r="I32" s="1"/>
      <c r="J32" s="1"/>
      <c r="K32" s="1"/>
      <c r="L32" s="1"/>
      <c r="M32" s="13"/>
    </row>
    <row r="33" spans="1:13" s="14" customFormat="1" ht="15" hidden="1" customHeight="1">
      <c r="A33" s="19"/>
      <c r="B33" s="22" t="s">
        <v>45</v>
      </c>
      <c r="C33" s="23" t="s">
        <v>46</v>
      </c>
      <c r="D33" s="23"/>
      <c r="E33" s="1"/>
      <c r="F33" s="1"/>
      <c r="G33" s="1"/>
      <c r="H33" s="1"/>
      <c r="I33" s="1"/>
      <c r="J33" s="1"/>
      <c r="K33" s="1"/>
      <c r="L33" s="1"/>
      <c r="M33" s="13"/>
    </row>
    <row r="34" spans="1:13" s="14" customFormat="1" ht="20.100000000000001" hidden="1" customHeight="1">
      <c r="A34" s="19" t="s">
        <v>47</v>
      </c>
      <c r="B34" s="22"/>
      <c r="C34" s="20" t="s">
        <v>48</v>
      </c>
      <c r="D34" s="20"/>
      <c r="E34" s="1">
        <f>E35+E36+E37+E38+E39+E40+E41</f>
        <v>0</v>
      </c>
      <c r="F34" s="1">
        <f>F35+F36+F37+F38+F39+F40+F41</f>
        <v>0</v>
      </c>
      <c r="G34" s="1">
        <f t="shared" ref="G34:L34" si="6">G35+G36+G37+G38+G39+G40+G41</f>
        <v>0</v>
      </c>
      <c r="H34" s="1">
        <f t="shared" si="6"/>
        <v>0</v>
      </c>
      <c r="I34" s="1">
        <f t="shared" si="6"/>
        <v>0</v>
      </c>
      <c r="J34" s="1">
        <f t="shared" si="6"/>
        <v>0</v>
      </c>
      <c r="K34" s="1">
        <f t="shared" si="6"/>
        <v>0</v>
      </c>
      <c r="L34" s="1">
        <f t="shared" si="6"/>
        <v>0</v>
      </c>
      <c r="M34" s="13"/>
    </row>
    <row r="35" spans="1:13" s="14" customFormat="1" ht="20.100000000000001" hidden="1" customHeight="1">
      <c r="A35" s="19"/>
      <c r="B35" s="22" t="s">
        <v>49</v>
      </c>
      <c r="C35" s="23" t="s">
        <v>50</v>
      </c>
      <c r="D35" s="23"/>
      <c r="E35" s="1"/>
      <c r="F35" s="1"/>
      <c r="G35" s="1"/>
      <c r="H35" s="1"/>
      <c r="I35" s="1"/>
      <c r="J35" s="1"/>
      <c r="K35" s="1"/>
      <c r="L35" s="1"/>
      <c r="M35" s="13"/>
    </row>
    <row r="36" spans="1:13" s="14" customFormat="1" ht="20.100000000000001" hidden="1" customHeight="1">
      <c r="A36" s="19"/>
      <c r="B36" s="22" t="s">
        <v>51</v>
      </c>
      <c r="C36" s="23" t="s">
        <v>52</v>
      </c>
      <c r="D36" s="23"/>
      <c r="E36" s="1"/>
      <c r="F36" s="1"/>
      <c r="G36" s="1"/>
      <c r="H36" s="1"/>
      <c r="I36" s="1"/>
      <c r="J36" s="1"/>
      <c r="K36" s="1"/>
      <c r="L36" s="1"/>
      <c r="M36" s="13"/>
    </row>
    <row r="37" spans="1:13" s="14" customFormat="1" ht="20.100000000000001" hidden="1" customHeight="1">
      <c r="A37" s="19"/>
      <c r="B37" s="22" t="s">
        <v>53</v>
      </c>
      <c r="C37" s="23" t="s">
        <v>54</v>
      </c>
      <c r="D37" s="23"/>
      <c r="E37" s="1"/>
      <c r="F37" s="1"/>
      <c r="G37" s="1"/>
      <c r="H37" s="1"/>
      <c r="I37" s="1"/>
      <c r="J37" s="1"/>
      <c r="K37" s="1"/>
      <c r="L37" s="1"/>
      <c r="M37" s="13"/>
    </row>
    <row r="38" spans="1:13" s="14" customFormat="1" ht="20.100000000000001" hidden="1" customHeight="1">
      <c r="A38" s="19"/>
      <c r="B38" s="22" t="s">
        <v>55</v>
      </c>
      <c r="C38" s="23" t="s">
        <v>56</v>
      </c>
      <c r="D38" s="23"/>
      <c r="E38" s="1"/>
      <c r="F38" s="1"/>
      <c r="G38" s="1"/>
      <c r="H38" s="1"/>
      <c r="I38" s="1"/>
      <c r="J38" s="1"/>
      <c r="K38" s="1"/>
      <c r="L38" s="1"/>
      <c r="M38" s="13"/>
    </row>
    <row r="39" spans="1:13" s="14" customFormat="1" ht="20.100000000000001" hidden="1" customHeight="1">
      <c r="A39" s="19"/>
      <c r="B39" s="28" t="s">
        <v>57</v>
      </c>
      <c r="C39" s="23" t="s">
        <v>58</v>
      </c>
      <c r="D39" s="23"/>
      <c r="E39" s="1"/>
      <c r="F39" s="1"/>
      <c r="G39" s="1"/>
      <c r="H39" s="1"/>
      <c r="I39" s="1"/>
      <c r="J39" s="1"/>
      <c r="K39" s="1"/>
      <c r="L39" s="1"/>
      <c r="M39" s="13"/>
    </row>
    <row r="40" spans="1:13" s="14" customFormat="1" ht="20.100000000000001" hidden="1" customHeight="1">
      <c r="A40" s="19"/>
      <c r="B40" s="28" t="s">
        <v>59</v>
      </c>
      <c r="C40" s="23" t="s">
        <v>60</v>
      </c>
      <c r="D40" s="23"/>
      <c r="E40" s="1"/>
      <c r="F40" s="1"/>
      <c r="G40" s="1"/>
      <c r="H40" s="1"/>
      <c r="I40" s="1"/>
      <c r="J40" s="1"/>
      <c r="K40" s="1"/>
      <c r="L40" s="1"/>
      <c r="M40" s="13"/>
    </row>
    <row r="41" spans="1:13" s="14" customFormat="1" ht="20.100000000000001" hidden="1" customHeight="1">
      <c r="A41" s="21"/>
      <c r="B41" s="22" t="s">
        <v>61</v>
      </c>
      <c r="C41" s="23" t="s">
        <v>62</v>
      </c>
      <c r="D41" s="23"/>
      <c r="E41" s="1"/>
      <c r="F41" s="1"/>
      <c r="G41" s="1"/>
      <c r="H41" s="1"/>
      <c r="I41" s="1"/>
      <c r="J41" s="1"/>
      <c r="K41" s="1"/>
      <c r="L41" s="1"/>
      <c r="M41" s="13"/>
    </row>
    <row r="42" spans="1:13" s="14" customFormat="1" ht="16.5" hidden="1" customHeight="1">
      <c r="A42" s="29" t="s">
        <v>63</v>
      </c>
      <c r="B42" s="28"/>
      <c r="C42" s="20" t="s">
        <v>64</v>
      </c>
      <c r="D42" s="20"/>
      <c r="E42" s="1">
        <f t="shared" ref="E42:L42" si="7">E43+E44+E45+E46+E47+E48+E49</f>
        <v>0</v>
      </c>
      <c r="F42" s="1">
        <f t="shared" si="7"/>
        <v>0</v>
      </c>
      <c r="G42" s="1">
        <f t="shared" si="7"/>
        <v>0</v>
      </c>
      <c r="H42" s="1">
        <f t="shared" si="7"/>
        <v>0</v>
      </c>
      <c r="I42" s="1">
        <f t="shared" si="7"/>
        <v>0</v>
      </c>
      <c r="J42" s="1">
        <f t="shared" si="7"/>
        <v>0</v>
      </c>
      <c r="K42" s="1">
        <f t="shared" si="7"/>
        <v>0</v>
      </c>
      <c r="L42" s="1">
        <f t="shared" si="7"/>
        <v>0</v>
      </c>
      <c r="M42" s="13"/>
    </row>
    <row r="43" spans="1:13" s="14" customFormat="1" ht="16.5" hidden="1" customHeight="1">
      <c r="A43" s="19"/>
      <c r="B43" s="30" t="s">
        <v>65</v>
      </c>
      <c r="C43" s="23" t="s">
        <v>66</v>
      </c>
      <c r="D43" s="23"/>
      <c r="E43" s="1">
        <v>0</v>
      </c>
      <c r="F43" s="1"/>
      <c r="G43" s="1"/>
      <c r="H43" s="1"/>
      <c r="I43" s="1"/>
      <c r="J43" s="1"/>
      <c r="K43" s="1"/>
      <c r="L43" s="1"/>
      <c r="M43" s="13"/>
    </row>
    <row r="44" spans="1:13" s="14" customFormat="1" ht="16.5" hidden="1" customHeight="1">
      <c r="A44" s="29"/>
      <c r="B44" s="28" t="s">
        <v>67</v>
      </c>
      <c r="C44" s="23" t="s">
        <v>68</v>
      </c>
      <c r="D44" s="23"/>
      <c r="E44" s="1">
        <v>0</v>
      </c>
      <c r="F44" s="1"/>
      <c r="G44" s="1"/>
      <c r="H44" s="1"/>
      <c r="I44" s="1"/>
      <c r="J44" s="1"/>
      <c r="K44" s="1"/>
      <c r="L44" s="1"/>
      <c r="M44" s="13"/>
    </row>
    <row r="45" spans="1:13" s="14" customFormat="1" ht="16.5" hidden="1" customHeight="1">
      <c r="A45" s="29"/>
      <c r="B45" s="28" t="s">
        <v>69</v>
      </c>
      <c r="C45" s="23" t="s">
        <v>70</v>
      </c>
      <c r="D45" s="23"/>
      <c r="E45" s="1">
        <v>0</v>
      </c>
      <c r="F45" s="1"/>
      <c r="G45" s="1"/>
      <c r="H45" s="1"/>
      <c r="I45" s="1"/>
      <c r="J45" s="1"/>
      <c r="K45" s="1"/>
      <c r="L45" s="1"/>
      <c r="M45" s="13"/>
    </row>
    <row r="46" spans="1:13" s="14" customFormat="1" ht="16.5" hidden="1" customHeight="1">
      <c r="A46" s="29"/>
      <c r="B46" s="31" t="s">
        <v>71</v>
      </c>
      <c r="C46" s="23" t="s">
        <v>72</v>
      </c>
      <c r="D46" s="23"/>
      <c r="E46" s="1">
        <v>0</v>
      </c>
      <c r="F46" s="1"/>
      <c r="G46" s="1"/>
      <c r="H46" s="1"/>
      <c r="I46" s="1"/>
      <c r="J46" s="1"/>
      <c r="K46" s="1"/>
      <c r="L46" s="1"/>
      <c r="M46" s="13"/>
    </row>
    <row r="47" spans="1:13" s="14" customFormat="1" ht="16.5" hidden="1" customHeight="1">
      <c r="A47" s="29"/>
      <c r="B47" s="31" t="s">
        <v>73</v>
      </c>
      <c r="C47" s="23" t="s">
        <v>74</v>
      </c>
      <c r="D47" s="23"/>
      <c r="E47" s="1">
        <v>0</v>
      </c>
      <c r="F47" s="1"/>
      <c r="G47" s="1"/>
      <c r="H47" s="1"/>
      <c r="I47" s="1"/>
      <c r="J47" s="1"/>
      <c r="K47" s="1"/>
      <c r="L47" s="1"/>
      <c r="M47" s="13"/>
    </row>
    <row r="48" spans="1:13" s="14" customFormat="1" ht="16.5" hidden="1" customHeight="1">
      <c r="A48" s="29"/>
      <c r="B48" s="28" t="s">
        <v>75</v>
      </c>
      <c r="C48" s="23" t="s">
        <v>76</v>
      </c>
      <c r="D48" s="23"/>
      <c r="E48" s="1">
        <v>0</v>
      </c>
      <c r="F48" s="1"/>
      <c r="G48" s="1"/>
      <c r="H48" s="1"/>
      <c r="I48" s="1"/>
      <c r="J48" s="1"/>
      <c r="K48" s="1"/>
      <c r="L48" s="1"/>
      <c r="M48" s="13"/>
    </row>
    <row r="49" spans="1:13" s="14" customFormat="1" ht="20.100000000000001" hidden="1" customHeight="1">
      <c r="A49" s="29"/>
      <c r="B49" s="24" t="s">
        <v>77</v>
      </c>
      <c r="C49" s="32" t="s">
        <v>78</v>
      </c>
      <c r="D49" s="32"/>
      <c r="E49" s="1">
        <v>0</v>
      </c>
      <c r="F49" s="1"/>
      <c r="G49" s="1"/>
      <c r="H49" s="1"/>
      <c r="I49" s="1"/>
      <c r="J49" s="1"/>
      <c r="K49" s="1"/>
      <c r="L49" s="1"/>
      <c r="M49" s="13"/>
    </row>
    <row r="50" spans="1:13" s="18" customFormat="1" ht="48" customHeight="1">
      <c r="A50" s="122" t="s">
        <v>79</v>
      </c>
      <c r="B50" s="122"/>
      <c r="C50" s="16" t="s">
        <v>80</v>
      </c>
      <c r="D50" s="16"/>
      <c r="E50" s="17"/>
      <c r="F50" s="17">
        <f>F51+F62+F63++F71+F74++F78+F81+F82+F83+F84+F85+F86+F101</f>
        <v>10150000</v>
      </c>
      <c r="G50" s="17">
        <f t="shared" ref="G50:L50" si="8">G51+G62+G63++G71+G74++G78+G81+G82+G83+G84+G85+G86+G101</f>
        <v>14041000</v>
      </c>
      <c r="H50" s="17">
        <f t="shared" si="8"/>
        <v>13970058</v>
      </c>
      <c r="I50" s="17">
        <f t="shared" si="8"/>
        <v>13970058</v>
      </c>
      <c r="J50" s="17">
        <f t="shared" si="8"/>
        <v>13970058</v>
      </c>
      <c r="K50" s="17">
        <f t="shared" si="8"/>
        <v>0</v>
      </c>
      <c r="L50" s="17">
        <f t="shared" si="8"/>
        <v>13832750</v>
      </c>
      <c r="M50" s="13"/>
    </row>
    <row r="51" spans="1:13" s="14" customFormat="1" ht="15.95" customHeight="1">
      <c r="A51" s="124" t="s">
        <v>502</v>
      </c>
      <c r="B51" s="124"/>
      <c r="C51" s="20" t="s">
        <v>81</v>
      </c>
      <c r="D51" s="20"/>
      <c r="E51" s="1">
        <v>0</v>
      </c>
      <c r="F51" s="1">
        <f>F52+F53+F54+F55+F56+F57+F58+F59+F60+F61</f>
        <v>10115000</v>
      </c>
      <c r="G51" s="1">
        <f t="shared" ref="G51:L51" si="9">G52+G53+G54+G55+G56+G57+G58+G59+G60+G61</f>
        <v>13906000</v>
      </c>
      <c r="H51" s="1">
        <f t="shared" si="9"/>
        <v>13887516</v>
      </c>
      <c r="I51" s="1">
        <f t="shared" si="9"/>
        <v>13887516</v>
      </c>
      <c r="J51" s="1">
        <f t="shared" si="9"/>
        <v>13887516</v>
      </c>
      <c r="K51" s="1">
        <f t="shared" si="9"/>
        <v>0</v>
      </c>
      <c r="L51" s="1">
        <f t="shared" si="9"/>
        <v>13750208</v>
      </c>
      <c r="M51" s="13"/>
    </row>
    <row r="52" spans="1:13" s="14" customFormat="1" ht="18" hidden="1" customHeight="1">
      <c r="A52" s="29"/>
      <c r="B52" s="28" t="s">
        <v>82</v>
      </c>
      <c r="C52" s="23" t="s">
        <v>83</v>
      </c>
      <c r="D52" s="23"/>
      <c r="E52" s="1">
        <v>0</v>
      </c>
      <c r="F52" s="1">
        <f>'[1]67.05.01'!F51</f>
        <v>0</v>
      </c>
      <c r="G52" s="1">
        <f>'[1]67.05.01'!G51</f>
        <v>0</v>
      </c>
      <c r="H52" s="1">
        <f>'[1]67.05.01'!H51</f>
        <v>0</v>
      </c>
      <c r="I52" s="1">
        <f>'[1]67.05.01'!I51</f>
        <v>0</v>
      </c>
      <c r="J52" s="1">
        <f>'[1]67.05.01'!J51</f>
        <v>0</v>
      </c>
      <c r="K52" s="1">
        <f>'[1]67.05.01'!K51</f>
        <v>0</v>
      </c>
      <c r="L52" s="1">
        <f>'[1]67.05.01'!L51</f>
        <v>0</v>
      </c>
      <c r="M52" s="13"/>
    </row>
    <row r="53" spans="1:13" s="14" customFormat="1" ht="17.25" hidden="1" customHeight="1">
      <c r="A53" s="29"/>
      <c r="B53" s="28" t="s">
        <v>84</v>
      </c>
      <c r="C53" s="23" t="s">
        <v>85</v>
      </c>
      <c r="D53" s="23"/>
      <c r="E53" s="1">
        <v>0</v>
      </c>
      <c r="F53" s="1">
        <f>'[1]67.05.01'!F52</f>
        <v>0</v>
      </c>
      <c r="G53" s="1">
        <f>'[1]67.05.01'!G52</f>
        <v>0</v>
      </c>
      <c r="H53" s="1">
        <f>'[1]67.05.01'!H52</f>
        <v>0</v>
      </c>
      <c r="I53" s="1">
        <f>'[1]67.05.01'!I52</f>
        <v>0</v>
      </c>
      <c r="J53" s="1">
        <f>'[1]67.05.01'!J52</f>
        <v>0</v>
      </c>
      <c r="K53" s="1">
        <f>'[1]67.05.01'!K52</f>
        <v>0</v>
      </c>
      <c r="L53" s="1">
        <f>'[1]67.05.01'!L52</f>
        <v>0</v>
      </c>
      <c r="M53" s="13"/>
    </row>
    <row r="54" spans="1:13" s="14" customFormat="1" ht="17.25" hidden="1" customHeight="1">
      <c r="A54" s="29"/>
      <c r="B54" s="28" t="s">
        <v>86</v>
      </c>
      <c r="C54" s="23" t="s">
        <v>87</v>
      </c>
      <c r="D54" s="23"/>
      <c r="E54" s="1">
        <v>0</v>
      </c>
      <c r="F54" s="1">
        <f>'[1]67.05.01'!F53</f>
        <v>0</v>
      </c>
      <c r="G54" s="1">
        <f>'[1]67.05.01'!G53</f>
        <v>0</v>
      </c>
      <c r="H54" s="1">
        <f>'[1]67.05.01'!H53</f>
        <v>0</v>
      </c>
      <c r="I54" s="1">
        <f>'[1]67.05.01'!I53</f>
        <v>0</v>
      </c>
      <c r="J54" s="1">
        <f>'[1]67.05.01'!J53</f>
        <v>0</v>
      </c>
      <c r="K54" s="1">
        <f>'[1]67.05.01'!K53</f>
        <v>0</v>
      </c>
      <c r="L54" s="1">
        <f>'[1]67.05.01'!L53</f>
        <v>0</v>
      </c>
      <c r="M54" s="13"/>
    </row>
    <row r="55" spans="1:13" s="14" customFormat="1" ht="17.25" hidden="1" customHeight="1">
      <c r="A55" s="29"/>
      <c r="B55" s="28" t="s">
        <v>88</v>
      </c>
      <c r="C55" s="23" t="s">
        <v>89</v>
      </c>
      <c r="D55" s="23"/>
      <c r="E55" s="1">
        <v>0</v>
      </c>
      <c r="F55" s="1">
        <f>'[1]67.05.01'!F54</f>
        <v>0</v>
      </c>
      <c r="G55" s="1">
        <f>'[1]67.05.01'!G54</f>
        <v>0</v>
      </c>
      <c r="H55" s="1">
        <f>'[1]67.05.01'!H54</f>
        <v>0</v>
      </c>
      <c r="I55" s="1">
        <f>'[1]67.05.01'!I54</f>
        <v>0</v>
      </c>
      <c r="J55" s="1">
        <f>'[1]67.05.01'!J54</f>
        <v>0</v>
      </c>
      <c r="K55" s="1">
        <f>'[1]67.05.01'!K54</f>
        <v>0</v>
      </c>
      <c r="L55" s="1">
        <f>'[1]67.05.01'!L54</f>
        <v>0</v>
      </c>
      <c r="M55" s="13"/>
    </row>
    <row r="56" spans="1:13" s="14" customFormat="1" ht="17.25" hidden="1" customHeight="1">
      <c r="A56" s="29"/>
      <c r="B56" s="28" t="s">
        <v>90</v>
      </c>
      <c r="C56" s="23" t="s">
        <v>91</v>
      </c>
      <c r="D56" s="23"/>
      <c r="E56" s="1">
        <v>0</v>
      </c>
      <c r="F56" s="1">
        <f>'[1]67.05.01'!F55</f>
        <v>0</v>
      </c>
      <c r="G56" s="1">
        <f>'[1]67.05.01'!G55</f>
        <v>0</v>
      </c>
      <c r="H56" s="1">
        <f>'[1]67.05.01'!H55</f>
        <v>0</v>
      </c>
      <c r="I56" s="1">
        <f>'[1]67.05.01'!I55</f>
        <v>0</v>
      </c>
      <c r="J56" s="1">
        <f>'[1]67.05.01'!J55</f>
        <v>0</v>
      </c>
      <c r="K56" s="1">
        <f>'[1]67.05.01'!K55</f>
        <v>0</v>
      </c>
      <c r="L56" s="1">
        <f>'[1]67.05.01'!L55</f>
        <v>0</v>
      </c>
      <c r="M56" s="13"/>
    </row>
    <row r="57" spans="1:13" s="14" customFormat="1" ht="17.25" hidden="1" customHeight="1">
      <c r="A57" s="29"/>
      <c r="B57" s="28" t="s">
        <v>92</v>
      </c>
      <c r="C57" s="23" t="s">
        <v>93</v>
      </c>
      <c r="D57" s="23"/>
      <c r="E57" s="1">
        <v>0</v>
      </c>
      <c r="F57" s="1">
        <f>'[1]67.05.01'!F56</f>
        <v>0</v>
      </c>
      <c r="G57" s="1">
        <f>'[1]67.05.01'!G56</f>
        <v>0</v>
      </c>
      <c r="H57" s="1">
        <f>'[1]67.05.01'!H56</f>
        <v>0</v>
      </c>
      <c r="I57" s="1">
        <f>'[1]67.05.01'!I56</f>
        <v>0</v>
      </c>
      <c r="J57" s="1">
        <f>'[1]67.05.01'!J56</f>
        <v>0</v>
      </c>
      <c r="K57" s="1">
        <f>'[1]67.05.01'!K56</f>
        <v>0</v>
      </c>
      <c r="L57" s="1">
        <f>'[1]67.05.01'!L56</f>
        <v>0</v>
      </c>
      <c r="M57" s="13"/>
    </row>
    <row r="58" spans="1:13" s="14" customFormat="1" ht="20.100000000000001" customHeight="1">
      <c r="A58" s="29"/>
      <c r="B58" s="28" t="s">
        <v>94</v>
      </c>
      <c r="C58" s="23" t="s">
        <v>95</v>
      </c>
      <c r="D58" s="23"/>
      <c r="E58" s="1">
        <v>0</v>
      </c>
      <c r="F58" s="1">
        <f>'[1]67.05.01'!F57+'[1]67.03.30'!F56</f>
        <v>15000</v>
      </c>
      <c r="G58" s="1">
        <f>'[1]67.05.01'!G57+'[1]67.03.30'!G56</f>
        <v>15000</v>
      </c>
      <c r="H58" s="1">
        <f>'[1]67.05.01'!H57+'[1]67.03.30'!H56</f>
        <v>0</v>
      </c>
      <c r="I58" s="1">
        <f>'[1]67.05.01'!I57+'[1]67.03.30'!I56</f>
        <v>0</v>
      </c>
      <c r="J58" s="1">
        <f>'[1]67.05.01'!J57+'[1]67.03.30'!J56</f>
        <v>0</v>
      </c>
      <c r="K58" s="1">
        <f>'[1]67.05.01'!K57+'[1]67.03.30'!K56</f>
        <v>0</v>
      </c>
      <c r="L58" s="1">
        <f>'[1]67.05.01'!L57+'[1]67.03.30'!L56</f>
        <v>0</v>
      </c>
      <c r="M58" s="13"/>
    </row>
    <row r="59" spans="1:13" s="14" customFormat="1" ht="20.100000000000001" customHeight="1">
      <c r="A59" s="29"/>
      <c r="B59" s="28" t="s">
        <v>96</v>
      </c>
      <c r="C59" s="23" t="s">
        <v>97</v>
      </c>
      <c r="D59" s="23"/>
      <c r="E59" s="1">
        <v>0</v>
      </c>
      <c r="F59" s="1">
        <f>'[1]67.05.01'!F58</f>
        <v>0</v>
      </c>
      <c r="G59" s="1">
        <f>'[1]67.05.01'!G58</f>
        <v>0</v>
      </c>
      <c r="H59" s="1">
        <f>'[1]67.05.01'!H58</f>
        <v>0</v>
      </c>
      <c r="I59" s="1">
        <f>'[1]67.05.01'!I58</f>
        <v>0</v>
      </c>
      <c r="J59" s="1">
        <f>'[1]67.05.01'!J58</f>
        <v>0</v>
      </c>
      <c r="K59" s="1">
        <f>'[1]67.05.01'!K58</f>
        <v>0</v>
      </c>
      <c r="L59" s="1">
        <f>'[1]67.05.01'!L58</f>
        <v>0</v>
      </c>
      <c r="M59" s="13"/>
    </row>
    <row r="60" spans="1:13" s="14" customFormat="1" ht="39.75" customHeight="1">
      <c r="A60" s="29"/>
      <c r="B60" s="33" t="s">
        <v>98</v>
      </c>
      <c r="C60" s="23" t="s">
        <v>99</v>
      </c>
      <c r="D60" s="23"/>
      <c r="E60" s="1">
        <v>0</v>
      </c>
      <c r="F60" s="1">
        <f>'[1]67.05.01'!F59+[1]ZV!F58</f>
        <v>10100000</v>
      </c>
      <c r="G60" s="1">
        <f>'[1]67.05.01'!G59+[1]ZV!G58</f>
        <v>13891000</v>
      </c>
      <c r="H60" s="1">
        <f>'[1]67.05.01'!H59+[1]ZV!H58</f>
        <v>13887516</v>
      </c>
      <c r="I60" s="1">
        <f>'[1]67.05.01'!I59+[1]ZV!I58</f>
        <v>13887516</v>
      </c>
      <c r="J60" s="1">
        <f>'[1]67.05.01'!J59+[1]ZV!J58</f>
        <v>13887516</v>
      </c>
      <c r="K60" s="1">
        <f>'[1]67.05.01'!K59+[1]ZV!K58</f>
        <v>0</v>
      </c>
      <c r="L60" s="1">
        <f>'[1]67.05.01'!L59+[1]ZV!L58</f>
        <v>13750208</v>
      </c>
      <c r="M60" s="13"/>
    </row>
    <row r="61" spans="1:13" s="14" customFormat="1" ht="41.25" customHeight="1">
      <c r="A61" s="29"/>
      <c r="B61" s="31" t="s">
        <v>503</v>
      </c>
      <c r="C61" s="23" t="s">
        <v>100</v>
      </c>
      <c r="D61" s="23"/>
      <c r="E61" s="1">
        <v>0</v>
      </c>
      <c r="F61" s="1">
        <f>'[1]67.05.01'!F60</f>
        <v>0</v>
      </c>
      <c r="G61" s="1">
        <f>'[1]67.05.01'!G60</f>
        <v>0</v>
      </c>
      <c r="H61" s="1">
        <f>'[1]67.05.01'!H60</f>
        <v>0</v>
      </c>
      <c r="I61" s="1">
        <f>'[1]67.05.01'!I60</f>
        <v>0</v>
      </c>
      <c r="J61" s="1">
        <f>'[1]67.05.01'!J60</f>
        <v>0</v>
      </c>
      <c r="K61" s="1">
        <f>'[1]67.05.01'!K60</f>
        <v>0</v>
      </c>
      <c r="L61" s="1">
        <f>'[1]67.05.01'!L60</f>
        <v>0</v>
      </c>
      <c r="M61" s="13"/>
    </row>
    <row r="62" spans="1:13" s="14" customFormat="1" ht="15" hidden="1" customHeight="1">
      <c r="A62" s="19" t="s">
        <v>101</v>
      </c>
      <c r="B62" s="22"/>
      <c r="C62" s="20" t="s">
        <v>102</v>
      </c>
      <c r="D62" s="20"/>
      <c r="E62" s="1">
        <v>0</v>
      </c>
      <c r="F62" s="1">
        <f>'[1]67.05.01'!F61</f>
        <v>0</v>
      </c>
      <c r="G62" s="1">
        <f>'[1]67.05.01'!G61</f>
        <v>0</v>
      </c>
      <c r="H62" s="1">
        <f>'[1]67.05.01'!H61</f>
        <v>0</v>
      </c>
      <c r="I62" s="1">
        <f>'[1]67.05.01'!I61</f>
        <v>0</v>
      </c>
      <c r="J62" s="1">
        <f>'[1]67.05.01'!J61</f>
        <v>0</v>
      </c>
      <c r="K62" s="1">
        <f>'[1]67.05.01'!K61</f>
        <v>0</v>
      </c>
      <c r="L62" s="1">
        <f>'[1]67.05.01'!L61</f>
        <v>0</v>
      </c>
      <c r="M62" s="13"/>
    </row>
    <row r="63" spans="1:13" s="14" customFormat="1" ht="17.25" hidden="1" customHeight="1">
      <c r="A63" s="19" t="s">
        <v>103</v>
      </c>
      <c r="B63" s="21"/>
      <c r="C63" s="20" t="s">
        <v>104</v>
      </c>
      <c r="D63" s="20"/>
      <c r="E63" s="1">
        <v>0</v>
      </c>
      <c r="F63" s="1">
        <f>F64+F65</f>
        <v>0</v>
      </c>
      <c r="G63" s="1">
        <f t="shared" ref="G63:L63" si="10">G64+G65</f>
        <v>0</v>
      </c>
      <c r="H63" s="1">
        <f t="shared" si="10"/>
        <v>0</v>
      </c>
      <c r="I63" s="1">
        <f t="shared" si="10"/>
        <v>0</v>
      </c>
      <c r="J63" s="1">
        <f t="shared" si="10"/>
        <v>0</v>
      </c>
      <c r="K63" s="1">
        <f t="shared" si="10"/>
        <v>0</v>
      </c>
      <c r="L63" s="1">
        <f t="shared" si="10"/>
        <v>0</v>
      </c>
      <c r="M63" s="13"/>
    </row>
    <row r="64" spans="1:13" s="14" customFormat="1" ht="17.25" hidden="1" customHeight="1">
      <c r="A64" s="19"/>
      <c r="B64" s="33" t="s">
        <v>105</v>
      </c>
      <c r="C64" s="23" t="s">
        <v>106</v>
      </c>
      <c r="D64" s="23"/>
      <c r="E64" s="1">
        <v>0</v>
      </c>
      <c r="F64" s="1">
        <f>'[1]67.05.01'!F63</f>
        <v>0</v>
      </c>
      <c r="G64" s="1">
        <f>'[1]67.05.01'!G63</f>
        <v>0</v>
      </c>
      <c r="H64" s="1">
        <f>'[1]67.05.01'!H63</f>
        <v>0</v>
      </c>
      <c r="I64" s="1">
        <f>'[1]67.05.01'!I63</f>
        <v>0</v>
      </c>
      <c r="J64" s="1">
        <f>'[1]67.05.01'!J63</f>
        <v>0</v>
      </c>
      <c r="K64" s="1">
        <f>'[1]67.05.01'!K63</f>
        <v>0</v>
      </c>
      <c r="L64" s="1">
        <f>'[1]67.05.01'!L63</f>
        <v>0</v>
      </c>
      <c r="M64" s="13"/>
    </row>
    <row r="65" spans="1:13" s="14" customFormat="1" ht="17.25" hidden="1" customHeight="1">
      <c r="A65" s="19"/>
      <c r="B65" s="33" t="s">
        <v>107</v>
      </c>
      <c r="C65" s="23" t="s">
        <v>108</v>
      </c>
      <c r="D65" s="23"/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f>+[2]CSM!K63+[2]YY!J63+'[2]Zone verzi'!K62+'[2]67020330'!K62+[2]XX!J63+'[2]6703004'!K62+'[2]67020306'!K62+'[2]670250'!K62</f>
        <v>0</v>
      </c>
      <c r="L65" s="1">
        <v>0</v>
      </c>
      <c r="M65" s="13"/>
    </row>
    <row r="66" spans="1:13" s="14" customFormat="1" ht="20.100000000000001" hidden="1" customHeight="1">
      <c r="A66" s="19" t="s">
        <v>109</v>
      </c>
      <c r="B66" s="21"/>
      <c r="C66" s="20" t="s">
        <v>110</v>
      </c>
      <c r="D66" s="20"/>
      <c r="E66" s="1" t="e">
        <f>#REF!+[2]CSM!E64+#REF!+[2]YY!D64+'[2]Zone verzi'!E63+'[2]67020330'!E63+[2]XX!D64+'[2]6703004'!E63+'[2]67020306'!E63+'[2]670250'!E63</f>
        <v>#REF!</v>
      </c>
      <c r="F66" s="1" t="e">
        <f>#REF!+[2]CSM!F64+#REF!+[2]YY!E64+'[2]Zone verzi'!F63+'[2]67020330'!F63+[2]XX!E64+'[2]6703004'!F63+'[2]67020306'!F63+'[2]670250'!F63</f>
        <v>#REF!</v>
      </c>
      <c r="G66" s="1" t="e">
        <f>#REF!+[2]CSM!G64+#REF!+[2]YY!F64+'[2]Zone verzi'!G63+'[2]67020330'!G63+[2]XX!F64+'[2]6703004'!G63+'[2]67020306'!G63+'[2]670250'!G63</f>
        <v>#REF!</v>
      </c>
      <c r="H66" s="1" t="e">
        <f>#REF!+[2]CSM!H64+#REF!+[2]YY!G64+'[2]Zone verzi'!H63+'[2]67020330'!H63+[2]XX!G64+'[2]6703004'!H63+'[2]67020306'!H63+'[2]670250'!H63</f>
        <v>#REF!</v>
      </c>
      <c r="I66" s="1" t="e">
        <f>#REF!+[2]CSM!I64+#REF!+[2]YY!H64+'[2]Zone verzi'!I63+'[2]67020330'!I63+[2]XX!H64+'[2]6703004'!I63+'[2]67020306'!I63+'[2]670250'!I63</f>
        <v>#REF!</v>
      </c>
      <c r="J66" s="1" t="e">
        <f>#REF!+[2]CSM!J64+#REF!+[2]YY!I64+'[2]Zone verzi'!J63+'[2]67020330'!J63+[2]XX!I64+'[2]6703004'!J63+'[2]67020306'!J63+'[2]670250'!J63</f>
        <v>#REF!</v>
      </c>
      <c r="K66" s="1" t="e">
        <f>#REF!+[2]CSM!K64+#REF!+[2]YY!J64+'[2]Zone verzi'!K63+'[2]67020330'!K63+[2]XX!J64+'[2]6703004'!K63+'[2]67020306'!K63+'[2]670250'!K63</f>
        <v>#REF!</v>
      </c>
      <c r="L66" s="1" t="e">
        <f>#REF!+[2]CSM!L64+#REF!+[2]YY!K64+'[2]Zone verzi'!L63+'[2]67020330'!L63+[2]XX!K64+'[2]6703004'!L63+'[2]67020306'!L63+'[2]670250'!L63</f>
        <v>#REF!</v>
      </c>
      <c r="M66" s="13"/>
    </row>
    <row r="67" spans="1:13" s="14" customFormat="1" ht="20.100000000000001" hidden="1" customHeight="1">
      <c r="A67" s="29"/>
      <c r="B67" s="28" t="s">
        <v>111</v>
      </c>
      <c r="C67" s="23" t="s">
        <v>112</v>
      </c>
      <c r="D67" s="23"/>
      <c r="E67" s="1" t="e">
        <f>#REF!+[2]CSM!E65+#REF!+[2]YY!D65+'[2]Zone verzi'!E64+'[2]67020330'!E64+[2]XX!D65+'[2]6703004'!E64+'[2]67020306'!E64+'[2]670250'!E64</f>
        <v>#REF!</v>
      </c>
      <c r="F67" s="1" t="e">
        <f>#REF!+[2]CSM!F65+#REF!+[2]YY!E65+'[2]Zone verzi'!F64+'[2]67020330'!F64+[2]XX!E65+'[2]6703004'!F64+'[2]67020306'!F64+'[2]670250'!F64</f>
        <v>#REF!</v>
      </c>
      <c r="G67" s="1" t="e">
        <f>#REF!+[2]CSM!G65+#REF!+[2]YY!F65+'[2]Zone verzi'!G64+'[2]67020330'!G64+[2]XX!F65+'[2]6703004'!G64+'[2]67020306'!G64+'[2]670250'!G64</f>
        <v>#REF!</v>
      </c>
      <c r="H67" s="1" t="e">
        <f>#REF!+[2]CSM!H65+#REF!+[2]YY!G65+'[2]Zone verzi'!H64+'[2]67020330'!H64+[2]XX!G65+'[2]6703004'!H64+'[2]67020306'!H64+'[2]670250'!H64</f>
        <v>#REF!</v>
      </c>
      <c r="I67" s="1" t="e">
        <f>#REF!+[2]CSM!I65+#REF!+[2]YY!H65+'[2]Zone verzi'!I64+'[2]67020330'!I64+[2]XX!H65+'[2]6703004'!I64+'[2]67020306'!I64+'[2]670250'!I64</f>
        <v>#REF!</v>
      </c>
      <c r="J67" s="1" t="e">
        <f>#REF!+[2]CSM!J65+#REF!+[2]YY!I65+'[2]Zone verzi'!J64+'[2]67020330'!J64+[2]XX!I65+'[2]6703004'!J64+'[2]67020306'!J64+'[2]670250'!J64</f>
        <v>#REF!</v>
      </c>
      <c r="K67" s="1" t="e">
        <f>#REF!+[2]CSM!K65+#REF!+[2]YY!J65+'[2]Zone verzi'!K64+'[2]67020330'!K64+[2]XX!J65+'[2]6703004'!K64+'[2]67020306'!K64+'[2]670250'!K64</f>
        <v>#REF!</v>
      </c>
      <c r="L67" s="1" t="e">
        <f>#REF!+[2]CSM!L65+#REF!+[2]YY!K65+'[2]Zone verzi'!L64+'[2]67020330'!L64+[2]XX!K65+'[2]6703004'!L64+'[2]67020306'!L64+'[2]670250'!L64</f>
        <v>#REF!</v>
      </c>
      <c r="M67" s="13"/>
    </row>
    <row r="68" spans="1:13" s="14" customFormat="1" ht="20.100000000000001" hidden="1" customHeight="1">
      <c r="A68" s="29"/>
      <c r="B68" s="28" t="s">
        <v>113</v>
      </c>
      <c r="C68" s="23" t="s">
        <v>114</v>
      </c>
      <c r="D68" s="23"/>
      <c r="E68" s="1" t="e">
        <f>#REF!+[2]CSM!E66+#REF!+[2]YY!D66+'[2]Zone verzi'!E65+'[2]67020330'!E65+[2]XX!D66+'[2]6703004'!E65+'[2]67020306'!E65+'[2]670250'!E65</f>
        <v>#REF!</v>
      </c>
      <c r="F68" s="1" t="e">
        <f>#REF!+[2]CSM!F66+#REF!+[2]YY!E66+'[2]Zone verzi'!F65+'[2]67020330'!F65+[2]XX!E66+'[2]6703004'!F65+'[2]67020306'!F65+'[2]670250'!F65</f>
        <v>#REF!</v>
      </c>
      <c r="G68" s="1" t="e">
        <f>#REF!+[2]CSM!G66+#REF!+[2]YY!F66+'[2]Zone verzi'!G65+'[2]67020330'!G65+[2]XX!F66+'[2]6703004'!G65+'[2]67020306'!G65+'[2]670250'!G65</f>
        <v>#REF!</v>
      </c>
      <c r="H68" s="1" t="e">
        <f>#REF!+[2]CSM!H66+#REF!+[2]YY!G66+'[2]Zone verzi'!H65+'[2]67020330'!H65+[2]XX!G66+'[2]6703004'!H65+'[2]67020306'!H65+'[2]670250'!H65</f>
        <v>#REF!</v>
      </c>
      <c r="I68" s="1" t="e">
        <f>#REF!+[2]CSM!I66+#REF!+[2]YY!H66+'[2]Zone verzi'!I65+'[2]67020330'!I65+[2]XX!H66+'[2]6703004'!I65+'[2]67020306'!I65+'[2]670250'!I65</f>
        <v>#REF!</v>
      </c>
      <c r="J68" s="1" t="e">
        <f>#REF!+[2]CSM!J66+#REF!+[2]YY!I66+'[2]Zone verzi'!J65+'[2]67020330'!J65+[2]XX!I66+'[2]6703004'!J65+'[2]67020306'!J65+'[2]670250'!J65</f>
        <v>#REF!</v>
      </c>
      <c r="K68" s="1" t="e">
        <f>#REF!+[2]CSM!K66+#REF!+[2]YY!J66+'[2]Zone verzi'!K65+'[2]67020330'!K65+[2]XX!J66+'[2]6703004'!K65+'[2]67020306'!K65+'[2]670250'!K65</f>
        <v>#REF!</v>
      </c>
      <c r="L68" s="1" t="e">
        <f>#REF!+[2]CSM!L66+#REF!+[2]YY!K66+'[2]Zone verzi'!L65+'[2]67020330'!L65+[2]XX!K66+'[2]6703004'!L65+'[2]67020306'!L65+'[2]670250'!L65</f>
        <v>#REF!</v>
      </c>
      <c r="M68" s="13"/>
    </row>
    <row r="69" spans="1:13" s="14" customFormat="1" ht="20.100000000000001" hidden="1" customHeight="1">
      <c r="A69" s="29"/>
      <c r="B69" s="28" t="s">
        <v>115</v>
      </c>
      <c r="C69" s="23" t="s">
        <v>116</v>
      </c>
      <c r="D69" s="23"/>
      <c r="E69" s="1" t="e">
        <f>#REF!+[2]CSM!E67+#REF!+[2]YY!D67+'[2]Zone verzi'!E66+'[2]67020330'!E66+[2]XX!D67+'[2]6703004'!E66+'[2]67020306'!E66+'[2]670250'!E66</f>
        <v>#REF!</v>
      </c>
      <c r="F69" s="1" t="e">
        <f>#REF!+[2]CSM!F67+#REF!+[2]YY!E67+'[2]Zone verzi'!F66+'[2]67020330'!F66+[2]XX!E67+'[2]6703004'!F66+'[2]67020306'!F66+'[2]670250'!F66</f>
        <v>#REF!</v>
      </c>
      <c r="G69" s="1" t="e">
        <f>#REF!+[2]CSM!G67+#REF!+[2]YY!F67+'[2]Zone verzi'!G66+'[2]67020330'!G66+[2]XX!F67+'[2]6703004'!G66+'[2]67020306'!G66+'[2]670250'!G66</f>
        <v>#REF!</v>
      </c>
      <c r="H69" s="1" t="e">
        <f>#REF!+[2]CSM!H67+#REF!+[2]YY!G67+'[2]Zone verzi'!H66+'[2]67020330'!H66+[2]XX!G67+'[2]6703004'!H66+'[2]67020306'!H66+'[2]670250'!H66</f>
        <v>#REF!</v>
      </c>
      <c r="I69" s="1" t="e">
        <f>#REF!+[2]CSM!I67+#REF!+[2]YY!H67+'[2]Zone verzi'!I66+'[2]67020330'!I66+[2]XX!H67+'[2]6703004'!I66+'[2]67020306'!I66+'[2]670250'!I66</f>
        <v>#REF!</v>
      </c>
      <c r="J69" s="1" t="e">
        <f>#REF!+[2]CSM!J67+#REF!+[2]YY!I67+'[2]Zone verzi'!J66+'[2]67020330'!J66+[2]XX!I67+'[2]6703004'!J66+'[2]67020306'!J66+'[2]670250'!J66</f>
        <v>#REF!</v>
      </c>
      <c r="K69" s="1" t="e">
        <f>#REF!+[2]CSM!K67+#REF!+[2]YY!J67+'[2]Zone verzi'!K66+'[2]67020330'!K66+[2]XX!J67+'[2]6703004'!K66+'[2]67020306'!K66+'[2]670250'!K66</f>
        <v>#REF!</v>
      </c>
      <c r="L69" s="1" t="e">
        <f>#REF!+[2]CSM!L67+#REF!+[2]YY!K67+'[2]Zone verzi'!L66+'[2]67020330'!L66+[2]XX!K67+'[2]6703004'!L66+'[2]67020306'!L66+'[2]670250'!L66</f>
        <v>#REF!</v>
      </c>
      <c r="M69" s="13"/>
    </row>
    <row r="70" spans="1:13" s="14" customFormat="1" ht="20.100000000000001" hidden="1" customHeight="1">
      <c r="A70" s="29"/>
      <c r="B70" s="28" t="s">
        <v>117</v>
      </c>
      <c r="C70" s="23" t="s">
        <v>118</v>
      </c>
      <c r="D70" s="23"/>
      <c r="E70" s="1" t="e">
        <f>#REF!+[2]CSM!E68+#REF!+[2]YY!D68+'[2]Zone verzi'!E67+'[2]67020330'!E67+[2]XX!D68+'[2]6703004'!E67+'[2]67020306'!E67+'[2]670250'!E67</f>
        <v>#REF!</v>
      </c>
      <c r="F70" s="1" t="e">
        <f>#REF!+[2]CSM!F68+#REF!+[2]YY!E68+'[2]Zone verzi'!F67+'[2]67020330'!F67+[2]XX!E68+'[2]6703004'!F67+'[2]67020306'!F67+'[2]670250'!F67</f>
        <v>#REF!</v>
      </c>
      <c r="G70" s="1" t="e">
        <f>#REF!+[2]CSM!G68+#REF!+[2]YY!F68+'[2]Zone verzi'!G67+'[2]67020330'!G67+[2]XX!F68+'[2]6703004'!G67+'[2]67020306'!G67+'[2]670250'!G67</f>
        <v>#REF!</v>
      </c>
      <c r="H70" s="1" t="e">
        <f>#REF!+[2]CSM!H68+#REF!+[2]YY!G68+'[2]Zone verzi'!H67+'[2]67020330'!H67+[2]XX!G68+'[2]6703004'!H67+'[2]67020306'!H67+'[2]670250'!H67</f>
        <v>#REF!</v>
      </c>
      <c r="I70" s="1" t="e">
        <f>#REF!+[2]CSM!I68+#REF!+[2]YY!H68+'[2]Zone verzi'!I67+'[2]67020330'!I67+[2]XX!H68+'[2]6703004'!I67+'[2]67020306'!I67+'[2]670250'!I67</f>
        <v>#REF!</v>
      </c>
      <c r="J70" s="1" t="e">
        <f>#REF!+[2]CSM!J68+#REF!+[2]YY!I68+'[2]Zone verzi'!J67+'[2]67020330'!J67+[2]XX!I68+'[2]6703004'!J67+'[2]67020306'!J67+'[2]670250'!J67</f>
        <v>#REF!</v>
      </c>
      <c r="K70" s="1" t="e">
        <f>#REF!+[2]CSM!K68+#REF!+[2]YY!J68+'[2]Zone verzi'!K67+'[2]67020330'!K67+[2]XX!J68+'[2]6703004'!K67+'[2]67020306'!K67+'[2]670250'!K67</f>
        <v>#REF!</v>
      </c>
      <c r="L70" s="1" t="e">
        <f>#REF!+[2]CSM!L68+#REF!+[2]YY!K68+'[2]Zone verzi'!L67+'[2]67020330'!L67+[2]XX!K68+'[2]6703004'!L67+'[2]67020306'!L67+'[2]670250'!L67</f>
        <v>#REF!</v>
      </c>
      <c r="M70" s="13"/>
    </row>
    <row r="71" spans="1:13" s="14" customFormat="1" ht="20.100000000000001" hidden="1" customHeight="1">
      <c r="A71" s="113" t="s">
        <v>109</v>
      </c>
      <c r="B71" s="113"/>
      <c r="C71" s="23" t="s">
        <v>119</v>
      </c>
      <c r="D71" s="23"/>
      <c r="E71" s="1"/>
      <c r="F71" s="1">
        <f>F72+F73</f>
        <v>0</v>
      </c>
      <c r="G71" s="1">
        <f t="shared" ref="G71:L71" si="11">G72+G73</f>
        <v>0</v>
      </c>
      <c r="H71" s="1">
        <f t="shared" si="11"/>
        <v>0</v>
      </c>
      <c r="I71" s="1">
        <f t="shared" si="11"/>
        <v>0</v>
      </c>
      <c r="J71" s="1">
        <f t="shared" si="11"/>
        <v>0</v>
      </c>
      <c r="K71" s="1">
        <f t="shared" si="11"/>
        <v>0</v>
      </c>
      <c r="L71" s="1">
        <f t="shared" si="11"/>
        <v>0</v>
      </c>
      <c r="M71" s="13"/>
    </row>
    <row r="72" spans="1:13" s="14" customFormat="1" ht="20.100000000000001" hidden="1" customHeight="1">
      <c r="A72" s="29"/>
      <c r="B72" s="34" t="s">
        <v>111</v>
      </c>
      <c r="C72" s="35" t="s">
        <v>112</v>
      </c>
      <c r="D72" s="23"/>
      <c r="E72" s="1"/>
      <c r="F72" s="1">
        <f>'[1]67.05.01'!F66</f>
        <v>0</v>
      </c>
      <c r="G72" s="1">
        <f>'[1]67.05.01'!G66</f>
        <v>0</v>
      </c>
      <c r="H72" s="1">
        <f>'[1]67.05.01'!H66</f>
        <v>0</v>
      </c>
      <c r="I72" s="1">
        <f>'[1]67.05.01'!I66</f>
        <v>0</v>
      </c>
      <c r="J72" s="1">
        <f>'[1]67.05.01'!J66</f>
        <v>0</v>
      </c>
      <c r="K72" s="1">
        <f>'[1]67.05.01'!K66</f>
        <v>0</v>
      </c>
      <c r="L72" s="1">
        <f>'[1]67.05.01'!L66</f>
        <v>0</v>
      </c>
      <c r="M72" s="13"/>
    </row>
    <row r="73" spans="1:13" s="14" customFormat="1" ht="20.100000000000001" hidden="1" customHeight="1">
      <c r="A73" s="29"/>
      <c r="B73" s="34" t="s">
        <v>113</v>
      </c>
      <c r="C73" s="35" t="s">
        <v>114</v>
      </c>
      <c r="D73" s="23"/>
      <c r="E73" s="1"/>
      <c r="F73" s="1">
        <f>'[1]67.05.01'!F67</f>
        <v>0</v>
      </c>
      <c r="G73" s="1">
        <f>'[1]67.05.01'!G67</f>
        <v>0</v>
      </c>
      <c r="H73" s="1">
        <f>'[1]67.05.01'!H67</f>
        <v>0</v>
      </c>
      <c r="I73" s="1">
        <f>'[1]67.05.01'!I67</f>
        <v>0</v>
      </c>
      <c r="J73" s="1">
        <f>'[1]67.05.01'!J67</f>
        <v>0</v>
      </c>
      <c r="K73" s="1">
        <f>'[1]67.05.01'!K67</f>
        <v>0</v>
      </c>
      <c r="L73" s="1">
        <f>'[1]67.05.01'!L67</f>
        <v>0</v>
      </c>
      <c r="M73" s="13"/>
    </row>
    <row r="74" spans="1:13" s="14" customFormat="1" ht="20.100000000000001" hidden="1" customHeight="1">
      <c r="A74" s="94" t="s">
        <v>120</v>
      </c>
      <c r="B74" s="21"/>
      <c r="C74" s="20" t="s">
        <v>121</v>
      </c>
      <c r="D74" s="20"/>
      <c r="E74" s="1">
        <f>E75+E76+E77</f>
        <v>0</v>
      </c>
      <c r="F74" s="1">
        <f>F75+F76+F77</f>
        <v>0</v>
      </c>
      <c r="G74" s="1">
        <f t="shared" ref="G74:L74" si="12">G75+G76+G77</f>
        <v>0</v>
      </c>
      <c r="H74" s="1">
        <f t="shared" si="12"/>
        <v>0</v>
      </c>
      <c r="I74" s="1">
        <f t="shared" si="12"/>
        <v>0</v>
      </c>
      <c r="J74" s="1">
        <f t="shared" si="12"/>
        <v>0</v>
      </c>
      <c r="K74" s="1">
        <f t="shared" si="12"/>
        <v>0</v>
      </c>
      <c r="L74" s="1">
        <f t="shared" si="12"/>
        <v>0</v>
      </c>
      <c r="M74" s="13"/>
    </row>
    <row r="75" spans="1:13" s="14" customFormat="1" ht="20.100000000000001" hidden="1" customHeight="1">
      <c r="A75" s="29"/>
      <c r="B75" s="28" t="s">
        <v>122</v>
      </c>
      <c r="C75" s="23" t="s">
        <v>123</v>
      </c>
      <c r="D75" s="23"/>
      <c r="E75" s="1">
        <v>0</v>
      </c>
      <c r="F75" s="1">
        <f>'[1]67.05.01'!F71</f>
        <v>0</v>
      </c>
      <c r="G75" s="1">
        <f>'[1]67.05.01'!G71</f>
        <v>0</v>
      </c>
      <c r="H75" s="1">
        <f>'[1]67.05.01'!H71</f>
        <v>0</v>
      </c>
      <c r="I75" s="1">
        <f>'[1]67.05.01'!I71</f>
        <v>0</v>
      </c>
      <c r="J75" s="1">
        <f>'[1]67.05.01'!J71</f>
        <v>0</v>
      </c>
      <c r="K75" s="1">
        <f>'[1]67.05.01'!K71</f>
        <v>0</v>
      </c>
      <c r="L75" s="1">
        <f>'[1]67.05.01'!L71</f>
        <v>0</v>
      </c>
      <c r="M75" s="13"/>
    </row>
    <row r="76" spans="1:13" s="14" customFormat="1" ht="20.100000000000001" hidden="1" customHeight="1">
      <c r="A76" s="29"/>
      <c r="B76" s="28" t="s">
        <v>124</v>
      </c>
      <c r="C76" s="23" t="s">
        <v>125</v>
      </c>
      <c r="D76" s="23"/>
      <c r="E76" s="1">
        <v>0</v>
      </c>
      <c r="F76" s="1">
        <f>'[1]67.05.01'!F72</f>
        <v>0</v>
      </c>
      <c r="G76" s="1">
        <f>'[1]67.05.01'!G72</f>
        <v>0</v>
      </c>
      <c r="H76" s="1">
        <f>'[1]67.05.01'!H72</f>
        <v>0</v>
      </c>
      <c r="I76" s="1">
        <f>'[1]67.05.01'!I72</f>
        <v>0</v>
      </c>
      <c r="J76" s="1">
        <f>'[1]67.05.01'!J72</f>
        <v>0</v>
      </c>
      <c r="K76" s="1">
        <f>'[1]67.05.01'!K72</f>
        <v>0</v>
      </c>
      <c r="L76" s="1">
        <f>'[1]67.05.01'!L72</f>
        <v>0</v>
      </c>
      <c r="M76" s="13"/>
    </row>
    <row r="77" spans="1:13" s="14" customFormat="1" ht="20.100000000000001" hidden="1" customHeight="1">
      <c r="A77" s="29"/>
      <c r="B77" s="28" t="s">
        <v>126</v>
      </c>
      <c r="C77" s="23" t="s">
        <v>127</v>
      </c>
      <c r="D77" s="23"/>
      <c r="E77" s="1">
        <v>0</v>
      </c>
      <c r="F77" s="1">
        <f>'[1]67.05.01'!F73</f>
        <v>0</v>
      </c>
      <c r="G77" s="1">
        <f>'[1]67.05.01'!G73</f>
        <v>0</v>
      </c>
      <c r="H77" s="1">
        <f>'[1]67.05.01'!H73</f>
        <v>0</v>
      </c>
      <c r="I77" s="1">
        <f>'[1]67.05.01'!I73</f>
        <v>0</v>
      </c>
      <c r="J77" s="1">
        <f>'[1]67.05.01'!J73</f>
        <v>0</v>
      </c>
      <c r="K77" s="1">
        <f>'[1]67.05.01'!K73</f>
        <v>0</v>
      </c>
      <c r="L77" s="1">
        <f>'[1]67.05.01'!L73</f>
        <v>0</v>
      </c>
      <c r="M77" s="13"/>
    </row>
    <row r="78" spans="1:13" s="14" customFormat="1" ht="17.25" hidden="1" customHeight="1">
      <c r="A78" s="21" t="s">
        <v>128</v>
      </c>
      <c r="B78" s="21"/>
      <c r="C78" s="20" t="s">
        <v>129</v>
      </c>
      <c r="D78" s="20"/>
      <c r="E78" s="1">
        <v>0</v>
      </c>
      <c r="F78" s="1">
        <f>F79+F80</f>
        <v>0</v>
      </c>
      <c r="G78" s="1">
        <f t="shared" ref="G78:L78" si="13">G79+G80</f>
        <v>0</v>
      </c>
      <c r="H78" s="1">
        <f t="shared" si="13"/>
        <v>0</v>
      </c>
      <c r="I78" s="1">
        <f t="shared" si="13"/>
        <v>0</v>
      </c>
      <c r="J78" s="1">
        <f t="shared" si="13"/>
        <v>0</v>
      </c>
      <c r="K78" s="1">
        <f t="shared" si="13"/>
        <v>0</v>
      </c>
      <c r="L78" s="1">
        <f t="shared" si="13"/>
        <v>0</v>
      </c>
      <c r="M78" s="13"/>
    </row>
    <row r="79" spans="1:13" s="14" customFormat="1" ht="17.25" hidden="1" customHeight="1">
      <c r="A79" s="29"/>
      <c r="B79" s="28" t="s">
        <v>130</v>
      </c>
      <c r="C79" s="23" t="s">
        <v>131</v>
      </c>
      <c r="D79" s="23"/>
      <c r="E79" s="1">
        <v>0</v>
      </c>
      <c r="F79" s="1">
        <f>'[1]67.05.01'!F75</f>
        <v>0</v>
      </c>
      <c r="G79" s="1">
        <f>'[1]67.05.01'!G75</f>
        <v>0</v>
      </c>
      <c r="H79" s="1">
        <f>'[1]67.05.01'!H75</f>
        <v>0</v>
      </c>
      <c r="I79" s="1">
        <f>'[1]67.05.01'!I75</f>
        <v>0</v>
      </c>
      <c r="J79" s="1">
        <f>'[1]67.05.01'!J75</f>
        <v>0</v>
      </c>
      <c r="K79" s="1">
        <f>'[1]67.05.01'!K75</f>
        <v>0</v>
      </c>
      <c r="L79" s="1">
        <f>'[1]67.05.01'!L75</f>
        <v>0</v>
      </c>
      <c r="M79" s="13"/>
    </row>
    <row r="80" spans="1:13" s="14" customFormat="1" ht="17.25" hidden="1" customHeight="1">
      <c r="A80" s="29"/>
      <c r="B80" s="28" t="s">
        <v>132</v>
      </c>
      <c r="C80" s="23" t="s">
        <v>133</v>
      </c>
      <c r="D80" s="23"/>
      <c r="E80" s="1">
        <v>0</v>
      </c>
      <c r="F80" s="1">
        <f>'[1]67.05.01'!F76</f>
        <v>0</v>
      </c>
      <c r="G80" s="1">
        <f>'[1]67.05.01'!G76</f>
        <v>0</v>
      </c>
      <c r="H80" s="1">
        <f>'[1]67.05.01'!H76</f>
        <v>0</v>
      </c>
      <c r="I80" s="1">
        <f>'[1]67.05.01'!I76</f>
        <v>0</v>
      </c>
      <c r="J80" s="1">
        <f>'[1]67.05.01'!J76</f>
        <v>0</v>
      </c>
      <c r="K80" s="1">
        <f>'[1]67.05.01'!K76</f>
        <v>0</v>
      </c>
      <c r="L80" s="1">
        <f>'[1]67.05.01'!L76</f>
        <v>0</v>
      </c>
      <c r="M80" s="13"/>
    </row>
    <row r="81" spans="1:13" s="14" customFormat="1" ht="17.25" hidden="1" customHeight="1">
      <c r="A81" s="126" t="s">
        <v>134</v>
      </c>
      <c r="B81" s="126"/>
      <c r="C81" s="20" t="s">
        <v>135</v>
      </c>
      <c r="D81" s="20"/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3"/>
    </row>
    <row r="82" spans="1:13" s="14" customFormat="1" ht="20.100000000000001" hidden="1" customHeight="1">
      <c r="A82" s="126" t="s">
        <v>136</v>
      </c>
      <c r="B82" s="126"/>
      <c r="C82" s="20" t="s">
        <v>137</v>
      </c>
      <c r="D82" s="20"/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3"/>
    </row>
    <row r="83" spans="1:13" s="14" customFormat="1" ht="20.100000000000001" hidden="1" customHeight="1">
      <c r="A83" s="19" t="s">
        <v>138</v>
      </c>
      <c r="B83" s="21"/>
      <c r="C83" s="20" t="s">
        <v>139</v>
      </c>
      <c r="D83" s="20"/>
      <c r="E83" s="1">
        <v>0</v>
      </c>
      <c r="F83" s="1">
        <f>'[1]67.05.01'!F79</f>
        <v>0</v>
      </c>
      <c r="G83" s="1">
        <f>'[1]67.05.01'!G79</f>
        <v>0</v>
      </c>
      <c r="H83" s="1">
        <f>'[1]67.05.01'!H79</f>
        <v>0</v>
      </c>
      <c r="I83" s="1">
        <f>'[1]67.05.01'!I79</f>
        <v>0</v>
      </c>
      <c r="J83" s="1">
        <f>'[1]67.05.01'!J79</f>
        <v>0</v>
      </c>
      <c r="K83" s="1">
        <f>'[1]67.05.01'!K79</f>
        <v>0</v>
      </c>
      <c r="L83" s="1">
        <f>'[1]67.05.01'!L79</f>
        <v>0</v>
      </c>
      <c r="M83" s="13"/>
    </row>
    <row r="84" spans="1:13" s="14" customFormat="1" ht="20.100000000000001" hidden="1" customHeight="1">
      <c r="A84" s="19" t="s">
        <v>140</v>
      </c>
      <c r="B84" s="21"/>
      <c r="C84" s="20" t="s">
        <v>141</v>
      </c>
      <c r="D84" s="20"/>
      <c r="E84" s="1">
        <v>0</v>
      </c>
      <c r="F84" s="1">
        <f>'[1]67.05.01'!F80</f>
        <v>0</v>
      </c>
      <c r="G84" s="1">
        <f>'[1]67.05.01'!G80</f>
        <v>0</v>
      </c>
      <c r="H84" s="1">
        <f>'[1]67.05.01'!H80</f>
        <v>0</v>
      </c>
      <c r="I84" s="1">
        <f>'[1]67.05.01'!I80</f>
        <v>0</v>
      </c>
      <c r="J84" s="1">
        <f>'[1]67.05.01'!J80</f>
        <v>0</v>
      </c>
      <c r="K84" s="1">
        <f>'[1]67.05.01'!K80</f>
        <v>0</v>
      </c>
      <c r="L84" s="1">
        <f>'[1]67.05.01'!L80</f>
        <v>0</v>
      </c>
      <c r="M84" s="13"/>
    </row>
    <row r="85" spans="1:13" s="14" customFormat="1" ht="20.100000000000001" hidden="1" customHeight="1">
      <c r="A85" s="19" t="s">
        <v>142</v>
      </c>
      <c r="B85" s="21"/>
      <c r="C85" s="20" t="s">
        <v>143</v>
      </c>
      <c r="D85" s="20"/>
      <c r="E85" s="1">
        <v>0</v>
      </c>
      <c r="F85" s="1">
        <f>'[1]67.05.01'!F81</f>
        <v>0</v>
      </c>
      <c r="G85" s="1">
        <f>'[1]67.05.01'!G81</f>
        <v>0</v>
      </c>
      <c r="H85" s="1">
        <f>'[1]67.05.01'!H81</f>
        <v>0</v>
      </c>
      <c r="I85" s="1">
        <f>'[1]67.05.01'!I81</f>
        <v>0</v>
      </c>
      <c r="J85" s="1">
        <f>'[1]67.05.01'!J81</f>
        <v>0</v>
      </c>
      <c r="K85" s="1">
        <f>'[1]67.05.01'!K81</f>
        <v>0</v>
      </c>
      <c r="L85" s="1">
        <f>'[1]67.05.01'!L81</f>
        <v>0</v>
      </c>
      <c r="M85" s="13"/>
    </row>
    <row r="86" spans="1:13" s="14" customFormat="1" ht="20.100000000000001" hidden="1" customHeight="1">
      <c r="A86" s="19" t="s">
        <v>144</v>
      </c>
      <c r="B86" s="21"/>
      <c r="C86" s="20" t="s">
        <v>145</v>
      </c>
      <c r="D86" s="20"/>
      <c r="E86" s="1">
        <v>0</v>
      </c>
      <c r="F86" s="1">
        <f>'[1]67.05.01'!F82</f>
        <v>0</v>
      </c>
      <c r="G86" s="1">
        <f>'[1]67.05.01'!G82</f>
        <v>0</v>
      </c>
      <c r="H86" s="1">
        <f>'[1]67.05.01'!H82</f>
        <v>0</v>
      </c>
      <c r="I86" s="1">
        <f>'[1]67.05.01'!I82</f>
        <v>0</v>
      </c>
      <c r="J86" s="1">
        <f>'[1]67.05.01'!J82</f>
        <v>0</v>
      </c>
      <c r="K86" s="1">
        <f>'[1]67.05.01'!K82</f>
        <v>0</v>
      </c>
      <c r="L86" s="1">
        <f>'[1]67.05.01'!L82</f>
        <v>0</v>
      </c>
      <c r="M86" s="13"/>
    </row>
    <row r="87" spans="1:13" s="14" customFormat="1" ht="20.100000000000001" hidden="1" customHeight="1">
      <c r="A87" s="19" t="s">
        <v>146</v>
      </c>
      <c r="B87" s="21"/>
      <c r="C87" s="20" t="s">
        <v>147</v>
      </c>
      <c r="D87" s="20"/>
      <c r="E87" s="1">
        <v>0</v>
      </c>
      <c r="F87" s="1">
        <f>'[1]67.05.01'!F83</f>
        <v>0</v>
      </c>
      <c r="G87" s="1">
        <f>'[1]67.05.01'!G83</f>
        <v>0</v>
      </c>
      <c r="H87" s="1">
        <f>'[1]67.05.01'!H83</f>
        <v>0</v>
      </c>
      <c r="I87" s="1">
        <f>'[1]67.05.01'!I83</f>
        <v>0</v>
      </c>
      <c r="J87" s="1">
        <f>'[1]67.05.01'!J83</f>
        <v>0</v>
      </c>
      <c r="K87" s="1">
        <f>'[1]67.05.01'!K83</f>
        <v>0</v>
      </c>
      <c r="L87" s="1">
        <f>'[1]67.05.01'!L83</f>
        <v>0</v>
      </c>
      <c r="M87" s="13"/>
    </row>
    <row r="88" spans="1:13" s="14" customFormat="1" ht="20.100000000000001" hidden="1" customHeight="1">
      <c r="A88" s="19" t="s">
        <v>148</v>
      </c>
      <c r="B88" s="21"/>
      <c r="C88" s="20" t="s">
        <v>149</v>
      </c>
      <c r="D88" s="20"/>
      <c r="E88" s="1" t="e">
        <f>#REF!+[2]CSM!E83+#REF!+[2]YY!D83+'[2]Zone verzi'!E82+'[2]67020330'!E82+[2]XX!D83+'[2]6703004'!E82+'[2]67020306'!E82+'[2]670250'!E82</f>
        <v>#REF!</v>
      </c>
      <c r="F88" s="1" t="e">
        <f>+[2]CSM!F83+[2]YY!E83+'[2]Zone verzi'!F82+'[2]67020330'!F82+[2]XX!E83+'[2]6703004'!F82+'[2]67020306'!F82+'[2]670250'!F82</f>
        <v>#REF!</v>
      </c>
      <c r="G88" s="1" t="e">
        <f>+[2]CSM!G83+[2]YY!F83+'[2]Zone verzi'!G82+'[2]67020330'!G82+[2]XX!F83+'[2]6703004'!G82+'[2]67020306'!G82+'[2]670250'!G82</f>
        <v>#REF!</v>
      </c>
      <c r="H88" s="1" t="e">
        <f>+[2]CSM!H83+[2]YY!G83+'[2]Zone verzi'!H82+'[2]67020330'!H82+[2]XX!G83+'[2]6703004'!H82+'[2]67020306'!H82+'[2]670250'!H82</f>
        <v>#REF!</v>
      </c>
      <c r="I88" s="1" t="e">
        <f>+[2]CSM!I83+[2]YY!H83+'[2]Zone verzi'!I82+'[2]67020330'!I82+[2]XX!H83+'[2]6703004'!I82+'[2]67020306'!I82+'[2]670250'!I82</f>
        <v>#REF!</v>
      </c>
      <c r="J88" s="1" t="e">
        <f>+[2]CSM!J83+[2]YY!I83+'[2]Zone verzi'!J82+'[2]67020330'!J82+[2]XX!I83+'[2]6703004'!J82+'[2]67020306'!J82+'[2]670250'!J82</f>
        <v>#REF!</v>
      </c>
      <c r="K88" s="1">
        <f>+[2]CSM!K83+[2]YY!J83+'[2]Zone verzi'!K82+'[2]67020330'!K82+[2]XX!J83+'[2]6703004'!K82+'[2]67020306'!K82+'[2]670250'!K82</f>
        <v>0</v>
      </c>
      <c r="L88" s="1" t="e">
        <f>+[2]CSM!L83+[2]YY!K83+'[2]Zone verzi'!L82+'[2]67020330'!L82+[2]XX!K83+'[2]6703004'!L82+'[2]67020306'!L82+'[2]670250'!L82</f>
        <v>#REF!</v>
      </c>
      <c r="M88" s="13"/>
    </row>
    <row r="89" spans="1:13" s="14" customFormat="1" ht="20.100000000000001" hidden="1" customHeight="1">
      <c r="A89" s="19" t="s">
        <v>150</v>
      </c>
      <c r="B89" s="21"/>
      <c r="C89" s="20" t="s">
        <v>151</v>
      </c>
      <c r="D89" s="20"/>
      <c r="E89" s="1" t="e">
        <f>#REF!+[2]CSM!E84+#REF!+[2]YY!D84+'[2]Zone verzi'!E83+'[2]67020330'!E83+[2]XX!D84+'[2]6703004'!E83+'[2]67020306'!E83+'[2]670250'!E83</f>
        <v>#REF!</v>
      </c>
      <c r="F89" s="1" t="e">
        <f>+[2]CSM!F84+[2]YY!E84+'[2]Zone verzi'!F83+'[2]67020330'!F83+[2]XX!E84+'[2]6703004'!F83+'[2]67020306'!F83+'[2]670250'!F83</f>
        <v>#REF!</v>
      </c>
      <c r="G89" s="1" t="e">
        <f>+[2]CSM!G84+[2]YY!F84+'[2]Zone verzi'!G83+'[2]67020330'!G83+[2]XX!F84+'[2]6703004'!G83+'[2]67020306'!G83+'[2]670250'!G83</f>
        <v>#REF!</v>
      </c>
      <c r="H89" s="1" t="e">
        <f>+[2]CSM!H84+[2]YY!G84+'[2]Zone verzi'!H83+'[2]67020330'!H83+[2]XX!G84+'[2]6703004'!H83+'[2]67020306'!H83+'[2]670250'!H83</f>
        <v>#REF!</v>
      </c>
      <c r="I89" s="1" t="e">
        <f>+[2]CSM!I84+[2]YY!H84+'[2]Zone verzi'!I83+'[2]67020330'!I83+[2]XX!H84+'[2]6703004'!I83+'[2]67020306'!I83+'[2]670250'!I83</f>
        <v>#REF!</v>
      </c>
      <c r="J89" s="1" t="e">
        <f>+[2]CSM!J84+[2]YY!I84+'[2]Zone verzi'!J83+'[2]67020330'!J83+[2]XX!I84+'[2]6703004'!J83+'[2]67020306'!J83+'[2]670250'!J83</f>
        <v>#REF!</v>
      </c>
      <c r="K89" s="1">
        <f>+[2]CSM!K84+[2]YY!J84+'[2]Zone verzi'!K83+'[2]67020330'!K83+[2]XX!J84+'[2]6703004'!K83+'[2]67020306'!K83+'[2]670250'!K83</f>
        <v>0</v>
      </c>
      <c r="L89" s="1">
        <f>+[2]CSM!L84+[2]YY!K84+'[2]Zone verzi'!L83+'[2]67020330'!L83+[2]XX!K84+'[2]6703004'!L83+'[2]67020306'!L83+'[2]670250'!L83</f>
        <v>0</v>
      </c>
      <c r="M89" s="13"/>
    </row>
    <row r="90" spans="1:13" s="14" customFormat="1" ht="20.100000000000001" hidden="1" customHeight="1">
      <c r="A90" s="127" t="s">
        <v>152</v>
      </c>
      <c r="B90" s="127"/>
      <c r="C90" s="20" t="s">
        <v>153</v>
      </c>
      <c r="D90" s="20"/>
      <c r="E90" s="1" t="e">
        <f>#REF!+[2]CSM!E85+#REF!+[2]YY!D85+'[2]Zone verzi'!E84+'[2]67020330'!E84+[2]XX!D85+'[2]6703004'!E84+'[2]67020306'!E84+'[2]670250'!E84</f>
        <v>#REF!</v>
      </c>
      <c r="F90" s="1" t="e">
        <f>+[2]CSM!F85+[2]YY!E85+'[2]Zone verzi'!F84+'[2]67020330'!F84+[2]XX!E85+'[2]6703004'!F84+'[2]67020306'!F84+'[2]670250'!F84</f>
        <v>#REF!</v>
      </c>
      <c r="G90" s="1" t="e">
        <f>+[2]CSM!G85+[2]YY!F85+'[2]Zone verzi'!G84+'[2]67020330'!G84+[2]XX!F85+'[2]6703004'!G84+'[2]67020306'!G84+'[2]670250'!G84</f>
        <v>#REF!</v>
      </c>
      <c r="H90" s="1" t="e">
        <f>+[2]CSM!H85+[2]YY!G85+'[2]Zone verzi'!H84+'[2]67020330'!H84+[2]XX!G85+'[2]6703004'!H84+'[2]67020306'!H84+'[2]670250'!H84</f>
        <v>#REF!</v>
      </c>
      <c r="I90" s="1" t="e">
        <f>+[2]CSM!I85+[2]YY!H85+'[2]Zone verzi'!I84+'[2]67020330'!I84+[2]XX!H85+'[2]6703004'!I84+'[2]67020306'!I84+'[2]670250'!I84</f>
        <v>#REF!</v>
      </c>
      <c r="J90" s="1" t="e">
        <f>+[2]CSM!J85+[2]YY!I85+'[2]Zone verzi'!J84+'[2]67020330'!J84+[2]XX!I85+'[2]6703004'!J84+'[2]67020306'!J84+'[2]670250'!J84</f>
        <v>#REF!</v>
      </c>
      <c r="K90" s="1">
        <f>+[2]CSM!K85+[2]YY!J85+'[2]Zone verzi'!K84+'[2]67020330'!K84+[2]XX!J85+'[2]6703004'!K84+'[2]67020306'!K84+'[2]670250'!K84</f>
        <v>0</v>
      </c>
      <c r="L90" s="1">
        <f>+[2]CSM!L85+[2]YY!K85+'[2]Zone verzi'!L84+'[2]67020330'!L84+[2]XX!K85+'[2]6703004'!L84+'[2]67020306'!L84+'[2]670250'!L84</f>
        <v>0</v>
      </c>
      <c r="M90" s="13"/>
    </row>
    <row r="91" spans="1:13" s="14" customFormat="1" ht="20.100000000000001" hidden="1" customHeight="1">
      <c r="A91" s="19" t="s">
        <v>154</v>
      </c>
      <c r="B91" s="21"/>
      <c r="C91" s="20" t="s">
        <v>155</v>
      </c>
      <c r="D91" s="20"/>
      <c r="E91" s="1" t="e">
        <f>#REF!+[2]CSM!E86+#REF!+[2]YY!D86+'[2]Zone verzi'!E85+'[2]67020330'!E85+[2]XX!D86+'[2]6703004'!E85+'[2]67020306'!E85+'[2]670250'!E85</f>
        <v>#REF!</v>
      </c>
      <c r="F91" s="1" t="e">
        <f>+[2]CSM!F86+[2]YY!E86+'[2]Zone verzi'!F85+'[2]67020330'!F85+[2]XX!E86+'[2]6703004'!F85+'[2]67020306'!F85+'[2]670250'!F85</f>
        <v>#REF!</v>
      </c>
      <c r="G91" s="1" t="e">
        <f>+[2]CSM!G86+[2]YY!F86+'[2]Zone verzi'!G85+'[2]67020330'!G85+[2]XX!F86+'[2]6703004'!G85+'[2]67020306'!G85+'[2]670250'!G85</f>
        <v>#REF!</v>
      </c>
      <c r="H91" s="1" t="e">
        <f>+[2]CSM!H86+[2]YY!G86+'[2]Zone verzi'!H85+'[2]67020330'!H85+[2]XX!G86+'[2]6703004'!H85+'[2]67020306'!H85+'[2]670250'!H85</f>
        <v>#REF!</v>
      </c>
      <c r="I91" s="1" t="e">
        <f>+[2]CSM!I86+[2]YY!H86+'[2]Zone verzi'!I85+'[2]67020330'!I85+[2]XX!H86+'[2]6703004'!I85+'[2]67020306'!I85+'[2]670250'!I85</f>
        <v>#REF!</v>
      </c>
      <c r="J91" s="1" t="e">
        <f>+[2]CSM!J86+[2]YY!I86+'[2]Zone verzi'!J85+'[2]67020330'!J85+[2]XX!I86+'[2]6703004'!J85+'[2]67020306'!J85+'[2]670250'!J85</f>
        <v>#REF!</v>
      </c>
      <c r="K91" s="1">
        <f>+[2]CSM!K86+[2]YY!J86+'[2]Zone verzi'!K85+'[2]67020330'!K85+[2]XX!J86+'[2]6703004'!K85+'[2]67020306'!K85+'[2]670250'!K85</f>
        <v>0</v>
      </c>
      <c r="L91" s="1">
        <f>+[2]CSM!L86+[2]YY!K86+'[2]Zone verzi'!L85+'[2]67020330'!L85+[2]XX!K86+'[2]6703004'!L85+'[2]67020306'!L85+'[2]670250'!L85</f>
        <v>0</v>
      </c>
      <c r="M91" s="13"/>
    </row>
    <row r="92" spans="1:13" s="14" customFormat="1" ht="20.100000000000001" hidden="1" customHeight="1">
      <c r="A92" s="19" t="s">
        <v>156</v>
      </c>
      <c r="B92" s="21"/>
      <c r="C92" s="20" t="s">
        <v>157</v>
      </c>
      <c r="D92" s="20"/>
      <c r="E92" s="1" t="e">
        <f>#REF!+[2]CSM!E87+#REF!+[2]YY!D87+'[2]Zone verzi'!E86+'[2]67020330'!E86+[2]XX!D87+'[2]6703004'!E86+'[2]67020306'!E86+'[2]670250'!E86</f>
        <v>#REF!</v>
      </c>
      <c r="F92" s="1" t="e">
        <f>+[2]CSM!F87+[2]YY!E87+'[2]Zone verzi'!F86+'[2]67020330'!F86+[2]XX!E87+'[2]6703004'!F86+'[2]67020306'!F86+'[2]670250'!F86</f>
        <v>#REF!</v>
      </c>
      <c r="G92" s="1" t="e">
        <f>+[2]CSM!G87+[2]YY!F87+'[2]Zone verzi'!G86+'[2]67020330'!G86+[2]XX!F87+'[2]6703004'!G86+'[2]67020306'!G86+'[2]670250'!G86</f>
        <v>#REF!</v>
      </c>
      <c r="H92" s="1" t="e">
        <f>+[2]CSM!H87+[2]YY!G87+'[2]Zone verzi'!H86+'[2]67020330'!H86+[2]XX!G87+'[2]6703004'!H86+'[2]67020306'!H86+'[2]670250'!H86</f>
        <v>#REF!</v>
      </c>
      <c r="I92" s="1" t="e">
        <f>+[2]CSM!I87+[2]YY!H87+'[2]Zone verzi'!I86+'[2]67020330'!I86+[2]XX!H87+'[2]6703004'!I86+'[2]67020306'!I86+'[2]670250'!I86</f>
        <v>#REF!</v>
      </c>
      <c r="J92" s="1" t="e">
        <f>+[2]CSM!J87+[2]YY!I87+'[2]Zone verzi'!J86+'[2]67020330'!J86+[2]XX!I87+'[2]6703004'!J86+'[2]67020306'!J86+'[2]670250'!J86</f>
        <v>#REF!</v>
      </c>
      <c r="K92" s="1">
        <f>+[2]CSM!K87+[2]YY!J87+'[2]Zone verzi'!K86+'[2]67020330'!K86+[2]XX!J87+'[2]6703004'!K86+'[2]67020306'!K86+'[2]670250'!K86</f>
        <v>0</v>
      </c>
      <c r="L92" s="1">
        <f>+[2]CSM!L87+[2]YY!K87+'[2]Zone verzi'!L86+'[2]67020330'!L86+[2]XX!K87+'[2]6703004'!L86+'[2]67020306'!L86+'[2]670250'!L86</f>
        <v>0</v>
      </c>
      <c r="M92" s="13"/>
    </row>
    <row r="93" spans="1:13" s="14" customFormat="1" ht="20.100000000000001" hidden="1" customHeight="1">
      <c r="A93" s="19" t="s">
        <v>158</v>
      </c>
      <c r="B93" s="21"/>
      <c r="C93" s="20" t="s">
        <v>159</v>
      </c>
      <c r="D93" s="20"/>
      <c r="E93" s="1" t="e">
        <f>#REF!+[2]CSM!E88+#REF!+[2]YY!D88+'[2]Zone verzi'!E87+'[2]67020330'!E87+[2]XX!D88+'[2]6703004'!E87+'[2]67020306'!E87+'[2]670250'!E87</f>
        <v>#REF!</v>
      </c>
      <c r="F93" s="1" t="e">
        <f>+[2]CSM!F88+[2]YY!E88+'[2]Zone verzi'!F87+'[2]67020330'!F87+[2]XX!E88+'[2]6703004'!F87+'[2]67020306'!F87+'[2]670250'!F87</f>
        <v>#REF!</v>
      </c>
      <c r="G93" s="1" t="e">
        <f>+[2]CSM!G88+[2]YY!F88+'[2]Zone verzi'!G87+'[2]67020330'!G87+[2]XX!F88+'[2]6703004'!G87+'[2]67020306'!G87+'[2]670250'!G87</f>
        <v>#REF!</v>
      </c>
      <c r="H93" s="1" t="e">
        <f>+[2]CSM!H88+[2]YY!G88+'[2]Zone verzi'!H87+'[2]67020330'!H87+[2]XX!G88+'[2]6703004'!H87+'[2]67020306'!H87+'[2]670250'!H87</f>
        <v>#REF!</v>
      </c>
      <c r="I93" s="1" t="e">
        <f>+[2]CSM!I88+[2]YY!H88+'[2]Zone verzi'!I87+'[2]67020330'!I87+[2]XX!H88+'[2]6703004'!I87+'[2]67020306'!I87+'[2]670250'!I87</f>
        <v>#REF!</v>
      </c>
      <c r="J93" s="1" t="e">
        <f>+[2]CSM!J88+[2]YY!I88+'[2]Zone verzi'!J87+'[2]67020330'!J87+[2]XX!I88+'[2]6703004'!J87+'[2]67020306'!J87+'[2]670250'!J87</f>
        <v>#REF!</v>
      </c>
      <c r="K93" s="1">
        <f>+[2]CSM!K88+[2]YY!J88+'[2]Zone verzi'!K87+'[2]67020330'!K87+[2]XX!J88+'[2]6703004'!K87+'[2]67020306'!K87+'[2]670250'!K87</f>
        <v>0</v>
      </c>
      <c r="L93" s="1">
        <f>+[2]CSM!L88+[2]YY!K88+'[2]Zone verzi'!L87+'[2]67020330'!L87+[2]XX!K88+'[2]6703004'!L87+'[2]67020306'!L87+'[2]670250'!L87</f>
        <v>0</v>
      </c>
      <c r="M93" s="13"/>
    </row>
    <row r="94" spans="1:13" s="14" customFormat="1" ht="20.100000000000001" hidden="1" customHeight="1">
      <c r="A94" s="19" t="s">
        <v>160</v>
      </c>
      <c r="B94" s="21"/>
      <c r="C94" s="20" t="s">
        <v>161</v>
      </c>
      <c r="D94" s="20"/>
      <c r="E94" s="1" t="e">
        <f>#REF!+[2]CSM!E89+#REF!+[2]YY!D89+'[2]Zone verzi'!E88+'[2]67020330'!E88+[2]XX!D89+'[2]6703004'!E88+'[2]67020306'!E88+'[2]670250'!E88</f>
        <v>#REF!</v>
      </c>
      <c r="F94" s="1" t="e">
        <f>+[2]CSM!F89+[2]YY!E89+'[2]Zone verzi'!F88+'[2]67020330'!F88+[2]XX!E89+'[2]6703004'!F88+'[2]67020306'!F88+'[2]670250'!F88</f>
        <v>#REF!</v>
      </c>
      <c r="G94" s="1" t="e">
        <f>+[2]CSM!G89+[2]YY!F89+'[2]Zone verzi'!G88+'[2]67020330'!G88+[2]XX!F89+'[2]6703004'!G88+'[2]67020306'!G88+'[2]670250'!G88</f>
        <v>#REF!</v>
      </c>
      <c r="H94" s="1" t="e">
        <f>+[2]CSM!H89+[2]YY!G89+'[2]Zone verzi'!H88+'[2]67020330'!H88+[2]XX!G89+'[2]6703004'!H88+'[2]67020306'!H88+'[2]670250'!H88</f>
        <v>#REF!</v>
      </c>
      <c r="I94" s="1" t="e">
        <f>+[2]CSM!I89+[2]YY!H89+'[2]Zone verzi'!I88+'[2]67020330'!I88+[2]XX!H89+'[2]6703004'!I88+'[2]67020306'!I88+'[2]670250'!I88</f>
        <v>#REF!</v>
      </c>
      <c r="J94" s="1" t="e">
        <f>+[2]CSM!J89+[2]YY!I89+'[2]Zone verzi'!J88+'[2]67020330'!J88+[2]XX!I89+'[2]6703004'!J88+'[2]67020306'!J88+'[2]670250'!J88</f>
        <v>#REF!</v>
      </c>
      <c r="K94" s="1">
        <f>+[2]CSM!K89+[2]YY!J89+'[2]Zone verzi'!K88+'[2]67020330'!K88+[2]XX!J89+'[2]6703004'!K88+'[2]67020306'!K88+'[2]670250'!K88</f>
        <v>0</v>
      </c>
      <c r="L94" s="1">
        <f>+[2]CSM!L89+[2]YY!K89+'[2]Zone verzi'!L88+'[2]67020330'!L88+[2]XX!K89+'[2]6703004'!L88+'[2]67020306'!L88+'[2]670250'!L88</f>
        <v>0</v>
      </c>
      <c r="M94" s="13"/>
    </row>
    <row r="95" spans="1:13" s="14" customFormat="1" ht="20.100000000000001" hidden="1" customHeight="1">
      <c r="A95" s="19" t="s">
        <v>162</v>
      </c>
      <c r="B95" s="21"/>
      <c r="C95" s="20" t="s">
        <v>163</v>
      </c>
      <c r="D95" s="20"/>
      <c r="E95" s="1" t="e">
        <f>#REF!+[2]CSM!E90+#REF!+[2]YY!D90+'[2]Zone verzi'!E89+'[2]67020330'!E89+[2]XX!D90+'[2]6703004'!E89+'[2]67020306'!E89+'[2]670250'!E89</f>
        <v>#REF!</v>
      </c>
      <c r="F95" s="1" t="e">
        <f>+[2]CSM!F90+[2]YY!E90+'[2]Zone verzi'!F89+'[2]67020330'!F89+[2]XX!E90+'[2]6703004'!F89+'[2]67020306'!F89+'[2]670250'!F89</f>
        <v>#REF!</v>
      </c>
      <c r="G95" s="1" t="e">
        <f>+[2]CSM!G90+[2]YY!F90+'[2]Zone verzi'!G89+'[2]67020330'!G89+[2]XX!F90+'[2]6703004'!G89+'[2]67020306'!G89+'[2]670250'!G89</f>
        <v>#REF!</v>
      </c>
      <c r="H95" s="1" t="e">
        <f>+[2]CSM!H90+[2]YY!G90+'[2]Zone verzi'!H89+'[2]67020330'!H89+[2]XX!G90+'[2]6703004'!H89+'[2]67020306'!H89+'[2]670250'!H89</f>
        <v>#REF!</v>
      </c>
      <c r="I95" s="1" t="e">
        <f>+[2]CSM!I90+[2]YY!H90+'[2]Zone verzi'!I89+'[2]67020330'!I89+[2]XX!H90+'[2]6703004'!I89+'[2]67020306'!I89+'[2]670250'!I89</f>
        <v>#REF!</v>
      </c>
      <c r="J95" s="1" t="e">
        <f>+[2]CSM!J90+[2]YY!I90+'[2]Zone verzi'!J89+'[2]67020330'!J89+[2]XX!I90+'[2]6703004'!J89+'[2]67020306'!J89+'[2]670250'!J89</f>
        <v>#REF!</v>
      </c>
      <c r="K95" s="1">
        <f>+[2]CSM!K90+[2]YY!J90+'[2]Zone verzi'!K89+'[2]67020330'!K89+[2]XX!J90+'[2]6703004'!K89+'[2]67020306'!K89+'[2]670250'!K89</f>
        <v>0</v>
      </c>
      <c r="L95" s="1">
        <f>+[2]CSM!L90+[2]YY!K90+'[2]Zone verzi'!L89+'[2]67020330'!L89+[2]XX!K90+'[2]6703004'!L89+'[2]67020306'!L89+'[2]670250'!L89</f>
        <v>0</v>
      </c>
      <c r="M95" s="13"/>
    </row>
    <row r="96" spans="1:13" s="14" customFormat="1" ht="20.100000000000001" hidden="1" customHeight="1">
      <c r="A96" s="19"/>
      <c r="B96" s="28" t="s">
        <v>164</v>
      </c>
      <c r="C96" s="23" t="s">
        <v>165</v>
      </c>
      <c r="D96" s="23"/>
      <c r="E96" s="1" t="e">
        <f>#REF!+[2]CSM!E91+#REF!+[2]YY!D91+'[2]Zone verzi'!E90+'[2]67020330'!E90+[2]XX!D91+'[2]6703004'!E90+'[2]67020306'!E90+'[2]670250'!E90</f>
        <v>#REF!</v>
      </c>
      <c r="F96" s="1" t="e">
        <f>+[2]CSM!F91+[2]YY!E91+'[2]Zone verzi'!F90+'[2]67020330'!F90+[2]XX!E91+'[2]6703004'!F90+'[2]67020306'!F90+'[2]670250'!F90</f>
        <v>#REF!</v>
      </c>
      <c r="G96" s="1" t="e">
        <f>+[2]CSM!G91+[2]YY!F91+'[2]Zone verzi'!G90+'[2]67020330'!G90+[2]XX!F91+'[2]6703004'!G90+'[2]67020306'!G90+'[2]670250'!G90</f>
        <v>#REF!</v>
      </c>
      <c r="H96" s="1" t="e">
        <f>+[2]CSM!H91+[2]YY!G91+'[2]Zone verzi'!H90+'[2]67020330'!H90+[2]XX!G91+'[2]6703004'!H90+'[2]67020306'!H90+'[2]670250'!H90</f>
        <v>#REF!</v>
      </c>
      <c r="I96" s="1" t="e">
        <f>+[2]CSM!I91+[2]YY!H91+'[2]Zone verzi'!I90+'[2]67020330'!I90+[2]XX!H91+'[2]6703004'!I90+'[2]67020306'!I90+'[2]670250'!I90</f>
        <v>#REF!</v>
      </c>
      <c r="J96" s="1" t="e">
        <f>+[2]CSM!J91+[2]YY!I91+'[2]Zone verzi'!J90+'[2]67020330'!J90+[2]XX!I91+'[2]6703004'!J90+'[2]67020306'!J90+'[2]670250'!J90</f>
        <v>#REF!</v>
      </c>
      <c r="K96" s="1">
        <f>+[2]CSM!K91+[2]YY!J91+'[2]Zone verzi'!K90+'[2]67020330'!K90+[2]XX!J91+'[2]6703004'!K90+'[2]67020306'!K90+'[2]670250'!K90</f>
        <v>0</v>
      </c>
      <c r="L96" s="1">
        <f>+[2]CSM!L91+[2]YY!K91+'[2]Zone verzi'!L90+'[2]67020330'!L90+[2]XX!K91+'[2]6703004'!L90+'[2]67020306'!L90+'[2]670250'!L90</f>
        <v>0</v>
      </c>
      <c r="M96" s="13"/>
    </row>
    <row r="97" spans="1:13" s="14" customFormat="1" ht="20.100000000000001" hidden="1" customHeight="1">
      <c r="A97" s="19"/>
      <c r="B97" s="28" t="s">
        <v>166</v>
      </c>
      <c r="C97" s="23" t="s">
        <v>167</v>
      </c>
      <c r="D97" s="23"/>
      <c r="E97" s="1" t="e">
        <f>#REF!+[2]CSM!E92+#REF!+[2]YY!D92+'[2]Zone verzi'!E91+'[2]67020330'!E91+[2]XX!D92+'[2]6703004'!E91+'[2]67020306'!E91+'[2]670250'!E91</f>
        <v>#REF!</v>
      </c>
      <c r="F97" s="1" t="e">
        <f>+[2]CSM!F92+[2]YY!E92+'[2]Zone verzi'!F91+'[2]67020330'!F91+[2]XX!E92+'[2]6703004'!F91+'[2]67020306'!F91+'[2]670250'!F91</f>
        <v>#REF!</v>
      </c>
      <c r="G97" s="1" t="e">
        <f>+[2]CSM!G92+[2]YY!F92+'[2]Zone verzi'!G91+'[2]67020330'!G91+[2]XX!F92+'[2]6703004'!G91+'[2]67020306'!G91+'[2]670250'!G91</f>
        <v>#REF!</v>
      </c>
      <c r="H97" s="1" t="e">
        <f>+[2]CSM!H92+[2]YY!G92+'[2]Zone verzi'!H91+'[2]67020330'!H91+[2]XX!G92+'[2]6703004'!H91+'[2]67020306'!H91+'[2]670250'!H91</f>
        <v>#REF!</v>
      </c>
      <c r="I97" s="1" t="e">
        <f>+[2]CSM!I92+[2]YY!H92+'[2]Zone verzi'!I91+'[2]67020330'!I91+[2]XX!H92+'[2]6703004'!I91+'[2]67020306'!I91+'[2]670250'!I91</f>
        <v>#REF!</v>
      </c>
      <c r="J97" s="1" t="e">
        <f>+[2]CSM!J92+[2]YY!I92+'[2]Zone verzi'!J91+'[2]67020330'!J91+[2]XX!I92+'[2]6703004'!J91+'[2]67020306'!J91+'[2]670250'!J91</f>
        <v>#REF!</v>
      </c>
      <c r="K97" s="1">
        <f>+[2]CSM!K92+[2]YY!J92+'[2]Zone verzi'!K91+'[2]67020330'!K91+[2]XX!J92+'[2]6703004'!K91+'[2]67020306'!K91+'[2]670250'!K91</f>
        <v>0</v>
      </c>
      <c r="L97" s="1">
        <f>+[2]CSM!L92+[2]YY!K92+'[2]Zone verzi'!L91+'[2]67020330'!L91+[2]XX!K92+'[2]6703004'!L91+'[2]67020306'!L91+'[2]670250'!L91</f>
        <v>0</v>
      </c>
      <c r="M97" s="13"/>
    </row>
    <row r="98" spans="1:13" s="14" customFormat="1" ht="20.100000000000001" hidden="1" customHeight="1">
      <c r="A98" s="19"/>
      <c r="B98" s="28" t="s">
        <v>168</v>
      </c>
      <c r="C98" s="23" t="s">
        <v>169</v>
      </c>
      <c r="D98" s="23"/>
      <c r="E98" s="1" t="e">
        <f>#REF!+[2]CSM!E93+#REF!+[2]YY!D93+'[2]Zone verzi'!E92+'[2]67020330'!E92+[2]XX!D93+'[2]6703004'!E92+'[2]67020306'!E92+'[2]670250'!E92</f>
        <v>#REF!</v>
      </c>
      <c r="F98" s="1" t="e">
        <f>+[2]CSM!F93+[2]YY!E93+'[2]Zone verzi'!F92+'[2]67020330'!F92+[2]XX!E93+'[2]6703004'!F92+'[2]67020306'!F92+'[2]670250'!F92</f>
        <v>#REF!</v>
      </c>
      <c r="G98" s="1" t="e">
        <f>+[2]CSM!G93+[2]YY!F93+'[2]Zone verzi'!G92+'[2]67020330'!G92+[2]XX!F93+'[2]6703004'!G92+'[2]67020306'!G92+'[2]670250'!G92</f>
        <v>#REF!</v>
      </c>
      <c r="H98" s="1" t="e">
        <f>+[2]CSM!H93+[2]YY!G93+'[2]Zone verzi'!H92+'[2]67020330'!H92+[2]XX!G93+'[2]6703004'!H92+'[2]67020306'!H92+'[2]670250'!H92</f>
        <v>#REF!</v>
      </c>
      <c r="I98" s="1" t="e">
        <f>+[2]CSM!I93+[2]YY!H93+'[2]Zone verzi'!I92+'[2]67020330'!I92+[2]XX!H93+'[2]6703004'!I92+'[2]67020306'!I92+'[2]670250'!I92</f>
        <v>#REF!</v>
      </c>
      <c r="J98" s="1" t="e">
        <f>+[2]CSM!J93+[2]YY!I93+'[2]Zone verzi'!J92+'[2]67020330'!J92+[2]XX!I93+'[2]6703004'!J92+'[2]67020306'!J92+'[2]670250'!J92</f>
        <v>#REF!</v>
      </c>
      <c r="K98" s="1">
        <f>+[2]CSM!K93+[2]YY!J93+'[2]Zone verzi'!K92+'[2]67020330'!K92+[2]XX!J93+'[2]6703004'!K92+'[2]67020306'!K92+'[2]670250'!K92</f>
        <v>0</v>
      </c>
      <c r="L98" s="1">
        <f>+[2]CSM!L93+[2]YY!K93+'[2]Zone verzi'!L92+'[2]67020330'!L92+[2]XX!K93+'[2]6703004'!L92+'[2]67020306'!L92+'[2]670250'!L92</f>
        <v>0</v>
      </c>
      <c r="M98" s="13"/>
    </row>
    <row r="99" spans="1:13" s="14" customFormat="1" ht="20.100000000000001" hidden="1" customHeight="1">
      <c r="A99" s="127" t="s">
        <v>170</v>
      </c>
      <c r="B99" s="127"/>
      <c r="C99" s="20" t="s">
        <v>171</v>
      </c>
      <c r="D99" s="20"/>
      <c r="E99" s="1" t="e">
        <f>#REF!+[2]CSM!E94+#REF!+[2]YY!D94+'[2]Zone verzi'!E93+'[2]67020330'!E93+[2]XX!D94+'[2]6703004'!E93+'[2]67020306'!E93+'[2]670250'!E93</f>
        <v>#REF!</v>
      </c>
      <c r="F99" s="1" t="e">
        <f>+[2]CSM!F94+[2]YY!E94+'[2]Zone verzi'!F93+'[2]67020330'!F93+[2]XX!E94+'[2]6703004'!F93+'[2]67020306'!F93+'[2]670250'!F93</f>
        <v>#REF!</v>
      </c>
      <c r="G99" s="1" t="e">
        <f>+[2]CSM!G94+[2]YY!F94+'[2]Zone verzi'!G93+'[2]67020330'!G93+[2]XX!F94+'[2]6703004'!G93+'[2]67020306'!G93+'[2]670250'!G93</f>
        <v>#REF!</v>
      </c>
      <c r="H99" s="1" t="e">
        <f>+[2]CSM!H94+[2]YY!G94+'[2]Zone verzi'!H93+'[2]67020330'!H93+[2]XX!G94+'[2]6703004'!H93+'[2]67020306'!H93+'[2]670250'!H93</f>
        <v>#REF!</v>
      </c>
      <c r="I99" s="1" t="e">
        <f>+[2]CSM!I94+[2]YY!H94+'[2]Zone verzi'!I93+'[2]67020330'!I93+[2]XX!H94+'[2]6703004'!I93+'[2]67020306'!I93+'[2]670250'!I93</f>
        <v>#REF!</v>
      </c>
      <c r="J99" s="1" t="e">
        <f>+[2]CSM!J94+[2]YY!I94+'[2]Zone verzi'!J93+'[2]67020330'!J93+[2]XX!I94+'[2]6703004'!J93+'[2]67020306'!J93+'[2]670250'!J93</f>
        <v>#REF!</v>
      </c>
      <c r="K99" s="1">
        <f>+[2]CSM!K94+[2]YY!J94+'[2]Zone verzi'!K93+'[2]67020330'!K93+[2]XX!J94+'[2]6703004'!K93+'[2]67020306'!K93+'[2]670250'!K93</f>
        <v>0</v>
      </c>
      <c r="L99" s="1">
        <f>+[2]CSM!L94+[2]YY!K94+'[2]Zone verzi'!L93+'[2]67020330'!L93+[2]XX!K94+'[2]6703004'!L93+'[2]67020306'!L93+'[2]670250'!L93</f>
        <v>0</v>
      </c>
      <c r="M99" s="13"/>
    </row>
    <row r="100" spans="1:13" s="14" customFormat="1" ht="16.5" customHeight="1">
      <c r="A100" s="19" t="s">
        <v>172</v>
      </c>
      <c r="B100" s="19"/>
      <c r="C100" s="20" t="s">
        <v>173</v>
      </c>
      <c r="D100" s="20"/>
      <c r="E100" s="1">
        <v>0</v>
      </c>
      <c r="F100" s="1"/>
      <c r="G100" s="1"/>
      <c r="H100" s="1"/>
      <c r="I100" s="1"/>
      <c r="J100" s="1"/>
      <c r="K100" s="1">
        <f>+[2]CSM!K95+[2]YY!J95+'[2]Zone verzi'!K94+'[2]67020330'!K94+[2]XX!J95+'[2]6703004'!K94+'[2]67020306'!K94+'[2]670250'!K94</f>
        <v>0</v>
      </c>
      <c r="L100" s="1">
        <f>+[2]CSM!L95+[2]YY!K95+'[2]Zone verzi'!L94+'[2]67020330'!L94+[2]XX!K95+'[2]6703004'!L94+'[2]67020306'!L94+'[2]670250'!L94</f>
        <v>0</v>
      </c>
      <c r="M100" s="13"/>
    </row>
    <row r="101" spans="1:13" s="14" customFormat="1" ht="18.95" customHeight="1">
      <c r="A101" s="19" t="s">
        <v>174</v>
      </c>
      <c r="B101" s="21"/>
      <c r="C101" s="20" t="s">
        <v>175</v>
      </c>
      <c r="D101" s="20"/>
      <c r="E101" s="1">
        <v>0</v>
      </c>
      <c r="F101" s="1">
        <f>F102+F103+F104+F105+F106+F107+F108+F109</f>
        <v>35000</v>
      </c>
      <c r="G101" s="1">
        <f t="shared" ref="G101:L101" si="14">G102+G103+G104+G105+G106+G107+G108+G109</f>
        <v>135000</v>
      </c>
      <c r="H101" s="1">
        <f t="shared" si="14"/>
        <v>82542</v>
      </c>
      <c r="I101" s="1">
        <f t="shared" si="14"/>
        <v>82542</v>
      </c>
      <c r="J101" s="1">
        <f t="shared" si="14"/>
        <v>82542</v>
      </c>
      <c r="K101" s="1">
        <f t="shared" si="14"/>
        <v>0</v>
      </c>
      <c r="L101" s="1">
        <f t="shared" si="14"/>
        <v>82542</v>
      </c>
      <c r="M101" s="13"/>
    </row>
    <row r="102" spans="1:13" s="14" customFormat="1" ht="18" customHeight="1">
      <c r="A102" s="19"/>
      <c r="B102" s="28" t="s">
        <v>176</v>
      </c>
      <c r="C102" s="23" t="s">
        <v>177</v>
      </c>
      <c r="D102" s="23"/>
      <c r="E102" s="1">
        <v>0</v>
      </c>
      <c r="F102" s="1">
        <f>'[1]67.05.01'!F98+'[1]67.03.30'!F97</f>
        <v>5000</v>
      </c>
      <c r="G102" s="1">
        <f>'[1]67.05.01'!G98+'[1]67.03.30'!G97</f>
        <v>35000</v>
      </c>
      <c r="H102" s="1">
        <f>'[1]67.05.01'!H98+'[1]67.03.30'!H97</f>
        <v>0</v>
      </c>
      <c r="I102" s="1">
        <f>'[1]67.05.01'!I98+'[1]67.03.30'!I97</f>
        <v>0</v>
      </c>
      <c r="J102" s="1">
        <f>'[1]67.05.01'!J98+'[1]67.03.30'!J97</f>
        <v>0</v>
      </c>
      <c r="K102" s="1">
        <f>'[1]67.05.01'!K98+'[1]67.03.30'!K97</f>
        <v>0</v>
      </c>
      <c r="L102" s="1">
        <f>'[1]67.05.01'!L98+'[1]67.03.30'!L97</f>
        <v>0</v>
      </c>
      <c r="M102" s="13"/>
    </row>
    <row r="103" spans="1:13" s="14" customFormat="1" ht="18" customHeight="1">
      <c r="A103" s="29"/>
      <c r="B103" s="28" t="s">
        <v>178</v>
      </c>
      <c r="C103" s="23" t="s">
        <v>179</v>
      </c>
      <c r="D103" s="23"/>
      <c r="E103" s="1">
        <v>0</v>
      </c>
      <c r="F103" s="1">
        <f>'[1]67.05.01'!F99+'[1]67.03.30'!F98</f>
        <v>20000</v>
      </c>
      <c r="G103" s="1">
        <f>'[1]67.05.01'!G99+'[1]67.03.30'!G98</f>
        <v>90000</v>
      </c>
      <c r="H103" s="1">
        <f>'[1]67.05.01'!H99+'[1]67.03.30'!H98</f>
        <v>77544</v>
      </c>
      <c r="I103" s="1">
        <f>'[1]67.05.01'!I99+'[1]67.03.30'!I98</f>
        <v>77544</v>
      </c>
      <c r="J103" s="1">
        <f>'[1]67.05.01'!J99+'[1]67.03.30'!J98</f>
        <v>77544</v>
      </c>
      <c r="K103" s="1">
        <f>'[1]67.05.01'!K99+'[1]67.03.30'!K98</f>
        <v>0</v>
      </c>
      <c r="L103" s="1">
        <f>'[1]67.05.01'!L99+'[1]67.03.30'!L98</f>
        <v>77544</v>
      </c>
      <c r="M103" s="13"/>
    </row>
    <row r="104" spans="1:13" s="14" customFormat="1" ht="18" hidden="1" customHeight="1">
      <c r="A104" s="29"/>
      <c r="B104" s="28" t="s">
        <v>180</v>
      </c>
      <c r="C104" s="23" t="s">
        <v>181</v>
      </c>
      <c r="D104" s="23"/>
      <c r="E104" s="1">
        <v>0</v>
      </c>
      <c r="F104" s="1">
        <f>'[1]67.05.01'!F100+'[1]67.03.30'!F99</f>
        <v>0</v>
      </c>
      <c r="G104" s="1">
        <f>'[1]67.05.01'!G100+'[1]67.03.30'!G99</f>
        <v>0</v>
      </c>
      <c r="H104" s="1">
        <f>'[1]67.05.01'!H100+'[1]67.03.30'!H99</f>
        <v>0</v>
      </c>
      <c r="I104" s="1">
        <f>'[1]67.05.01'!I100+'[1]67.03.30'!I99</f>
        <v>0</v>
      </c>
      <c r="J104" s="1">
        <f>'[1]67.05.01'!J100+'[1]67.03.30'!J99</f>
        <v>0</v>
      </c>
      <c r="K104" s="1">
        <f>'[1]67.05.01'!K100+'[1]67.03.30'!K99</f>
        <v>0</v>
      </c>
      <c r="L104" s="1">
        <f>'[1]67.05.01'!L100+'[1]67.03.30'!L99</f>
        <v>0</v>
      </c>
      <c r="M104" s="13"/>
    </row>
    <row r="105" spans="1:13" s="14" customFormat="1" ht="18" hidden="1" customHeight="1">
      <c r="A105" s="29"/>
      <c r="B105" s="28" t="s">
        <v>182</v>
      </c>
      <c r="C105" s="23" t="s">
        <v>183</v>
      </c>
      <c r="D105" s="23"/>
      <c r="E105" s="1">
        <v>0</v>
      </c>
      <c r="F105" s="1">
        <f>'[1]67.05.01'!F101+'[1]67.03.30'!F100</f>
        <v>0</v>
      </c>
      <c r="G105" s="1">
        <f>'[1]67.05.01'!G101+'[1]67.03.30'!G100</f>
        <v>0</v>
      </c>
      <c r="H105" s="1">
        <f>'[1]67.05.01'!H101+'[1]67.03.30'!H100</f>
        <v>0</v>
      </c>
      <c r="I105" s="1">
        <f>'[1]67.05.01'!I101+'[1]67.03.30'!I100</f>
        <v>0</v>
      </c>
      <c r="J105" s="1">
        <f>'[1]67.05.01'!J101+'[1]67.03.30'!J100</f>
        <v>0</v>
      </c>
      <c r="K105" s="1">
        <f>'[1]67.05.01'!K101+'[1]67.03.30'!K100</f>
        <v>0</v>
      </c>
      <c r="L105" s="1">
        <f>'[1]67.05.01'!L101+'[1]67.03.30'!L100</f>
        <v>0</v>
      </c>
      <c r="M105" s="13"/>
    </row>
    <row r="106" spans="1:13" s="14" customFormat="1" ht="18" hidden="1" customHeight="1">
      <c r="A106" s="29"/>
      <c r="B106" s="28" t="s">
        <v>184</v>
      </c>
      <c r="C106" s="23" t="s">
        <v>185</v>
      </c>
      <c r="D106" s="23"/>
      <c r="E106" s="1">
        <v>0</v>
      </c>
      <c r="F106" s="1">
        <f>'[1]67.05.01'!F102+'[1]67.03.30'!F101</f>
        <v>0</v>
      </c>
      <c r="G106" s="1">
        <f>'[1]67.05.01'!G102+'[1]67.03.30'!G101</f>
        <v>0</v>
      </c>
      <c r="H106" s="1">
        <f>'[1]67.05.01'!H102+'[1]67.03.30'!H101</f>
        <v>0</v>
      </c>
      <c r="I106" s="1">
        <f>'[1]67.05.01'!I102+'[1]67.03.30'!I101</f>
        <v>0</v>
      </c>
      <c r="J106" s="1">
        <f>'[1]67.05.01'!J102+'[1]67.03.30'!J101</f>
        <v>0</v>
      </c>
      <c r="K106" s="1">
        <f>'[1]67.05.01'!K102+'[1]67.03.30'!K101</f>
        <v>0</v>
      </c>
      <c r="L106" s="1">
        <f>'[1]67.05.01'!L102+'[1]67.03.30'!L101</f>
        <v>0</v>
      </c>
      <c r="M106" s="13"/>
    </row>
    <row r="107" spans="1:13" s="14" customFormat="1" ht="18" hidden="1" customHeight="1">
      <c r="A107" s="29"/>
      <c r="B107" s="28" t="s">
        <v>186</v>
      </c>
      <c r="C107" s="23" t="s">
        <v>187</v>
      </c>
      <c r="D107" s="23"/>
      <c r="E107" s="1">
        <v>0</v>
      </c>
      <c r="F107" s="1">
        <f>'[1]67.05.01'!F103+'[1]67.03.30'!F102</f>
        <v>0</v>
      </c>
      <c r="G107" s="1">
        <f>'[1]67.05.01'!G103+'[1]67.03.30'!G102</f>
        <v>0</v>
      </c>
      <c r="H107" s="1">
        <f>'[1]67.05.01'!H103+'[1]67.03.30'!H102</f>
        <v>0</v>
      </c>
      <c r="I107" s="1">
        <f>'[1]67.05.01'!I103+'[1]67.03.30'!I102</f>
        <v>0</v>
      </c>
      <c r="J107" s="1">
        <f>'[1]67.05.01'!J103+'[1]67.03.30'!J102</f>
        <v>0</v>
      </c>
      <c r="K107" s="1">
        <f>'[1]67.05.01'!K103+'[1]67.03.30'!K102</f>
        <v>0</v>
      </c>
      <c r="L107" s="1">
        <f>'[1]67.05.01'!L103+'[1]67.03.30'!L102</f>
        <v>0</v>
      </c>
      <c r="M107" s="13"/>
    </row>
    <row r="108" spans="1:13" s="14" customFormat="1" ht="18" hidden="1" customHeight="1">
      <c r="A108" s="29"/>
      <c r="B108" s="28" t="s">
        <v>188</v>
      </c>
      <c r="C108" s="23" t="s">
        <v>189</v>
      </c>
      <c r="D108" s="23"/>
      <c r="E108" s="1">
        <v>0</v>
      </c>
      <c r="F108" s="1">
        <f>'[1]67.05.01'!F104+'[1]67.03.30'!F103</f>
        <v>0</v>
      </c>
      <c r="G108" s="1">
        <f>'[1]67.05.01'!G104+'[1]67.03.30'!G103</f>
        <v>0</v>
      </c>
      <c r="H108" s="1">
        <f>'[1]67.05.01'!H104+'[1]67.03.30'!H103</f>
        <v>0</v>
      </c>
      <c r="I108" s="1">
        <f>'[1]67.05.01'!I104+'[1]67.03.30'!I103</f>
        <v>0</v>
      </c>
      <c r="J108" s="1">
        <f>'[1]67.05.01'!J104+'[1]67.03.30'!J103</f>
        <v>0</v>
      </c>
      <c r="K108" s="1">
        <f>'[1]67.05.01'!K104+'[1]67.03.30'!K103</f>
        <v>0</v>
      </c>
      <c r="L108" s="1">
        <f>'[1]67.05.01'!L104+'[1]67.03.30'!L103</f>
        <v>0</v>
      </c>
      <c r="M108" s="13"/>
    </row>
    <row r="109" spans="1:13" s="14" customFormat="1" ht="18" customHeight="1">
      <c r="A109" s="19"/>
      <c r="B109" s="28" t="s">
        <v>190</v>
      </c>
      <c r="C109" s="23" t="s">
        <v>191</v>
      </c>
      <c r="D109" s="23"/>
      <c r="E109" s="1">
        <v>0</v>
      </c>
      <c r="F109" s="1">
        <f>'[1]67.05.01'!F105+'[1]67.03.30'!F104</f>
        <v>10000</v>
      </c>
      <c r="G109" s="1">
        <f>'[1]67.05.01'!G105+'[1]67.03.30'!G104</f>
        <v>10000</v>
      </c>
      <c r="H109" s="1">
        <f>'[1]67.05.01'!H105+'[1]67.03.30'!H104</f>
        <v>4998</v>
      </c>
      <c r="I109" s="1">
        <f>'[1]67.05.01'!I105+'[1]67.03.30'!I104</f>
        <v>4998</v>
      </c>
      <c r="J109" s="1">
        <f>'[1]67.05.01'!J105+'[1]67.03.30'!J104</f>
        <v>4998</v>
      </c>
      <c r="K109" s="1">
        <f>'[1]67.05.01'!K105+'[1]67.03.30'!K104</f>
        <v>0</v>
      </c>
      <c r="L109" s="1">
        <f>'[1]67.05.01'!L105+'[1]67.03.30'!L104</f>
        <v>4998</v>
      </c>
      <c r="M109" s="13"/>
    </row>
    <row r="110" spans="1:13" s="14" customFormat="1" ht="13.5" hidden="1" customHeight="1">
      <c r="A110" s="19"/>
      <c r="B110" s="28"/>
      <c r="C110" s="36"/>
      <c r="D110" s="36"/>
      <c r="E110" s="37">
        <v>0</v>
      </c>
      <c r="F110" s="1"/>
      <c r="G110" s="1"/>
      <c r="H110" s="1"/>
      <c r="I110" s="1"/>
      <c r="J110" s="1"/>
      <c r="K110" s="1">
        <f>+[2]CSM!K105+[2]YY!J105+'[2]Zone verzi'!K104+'[2]67020330'!K104+[2]XX!J105+'[2]6703004'!K104+'[2]67020306'!K104+'[2]670250'!K104</f>
        <v>0</v>
      </c>
      <c r="L110" s="1"/>
      <c r="M110" s="13"/>
    </row>
    <row r="111" spans="1:13" s="18" customFormat="1" ht="20.100000000000001" hidden="1" customHeight="1">
      <c r="A111" s="38" t="s">
        <v>192</v>
      </c>
      <c r="B111" s="38"/>
      <c r="C111" s="16" t="s">
        <v>193</v>
      </c>
      <c r="D111" s="16"/>
      <c r="E111" s="17" t="e">
        <f>#REF!+[2]CSM!E106+#REF!+[2]YY!D106+'[2]Zone verzi'!E105+'[2]67020330'!E105+[2]XX!D106+'[2]6703004'!E105+'[2]67020306'!E105+'[2]670250'!E105</f>
        <v>#REF!</v>
      </c>
      <c r="F111" s="17" t="e">
        <f>#REF!+[2]CSM!F106+#REF!+[2]YY!E106+'[2]Zone verzi'!F105+'[2]67020330'!F105+[2]XX!E106+'[2]6703004'!F105+'[2]67020306'!F105+'[2]670250'!F105</f>
        <v>#REF!</v>
      </c>
      <c r="G111" s="17" t="e">
        <f>#REF!+[2]CSM!G106+#REF!+[2]YY!F106+'[2]Zone verzi'!G105+'[2]67020330'!G105+[2]XX!F106+'[2]6703004'!G105+'[2]67020306'!G105+'[2]670250'!G105</f>
        <v>#REF!</v>
      </c>
      <c r="H111" s="17" t="e">
        <f>#REF!+[2]CSM!H106+#REF!+[2]YY!G106+'[2]Zone verzi'!H105+'[2]67020330'!H105+[2]XX!G106+'[2]6703004'!H105+'[2]67020306'!H105+'[2]670250'!H105</f>
        <v>#REF!</v>
      </c>
      <c r="I111" s="17" t="e">
        <f>#REF!+[2]CSM!I106+#REF!+[2]YY!H106+'[2]Zone verzi'!I105+'[2]67020330'!I105+[2]XX!H106+'[2]6703004'!I105+'[2]67020306'!I105+'[2]670250'!I105</f>
        <v>#REF!</v>
      </c>
      <c r="J111" s="17" t="e">
        <f>#REF!+[2]CSM!J106+#REF!+[2]YY!I106+'[2]Zone verzi'!J105+'[2]67020330'!J105+[2]XX!I106+'[2]6703004'!J105+'[2]67020306'!J105+'[2]670250'!J105</f>
        <v>#REF!</v>
      </c>
      <c r="K111" s="17" t="e">
        <f>#REF!+[2]CSM!K106+#REF!+[2]YY!J106+'[2]Zone verzi'!K105+'[2]67020330'!K105+[2]XX!J106+'[2]6703004'!K105+'[2]67020306'!K105+'[2]670250'!K105</f>
        <v>#REF!</v>
      </c>
      <c r="L111" s="17" t="e">
        <f>#REF!+[2]CSM!L106+#REF!+[2]YY!K106+'[2]Zone verzi'!L105+'[2]67020330'!L105+[2]XX!K106+'[2]6703004'!L105+'[2]67020306'!L105+'[2]670250'!L105</f>
        <v>#REF!</v>
      </c>
      <c r="M111" s="13"/>
    </row>
    <row r="112" spans="1:13" s="14" customFormat="1" ht="20.100000000000001" hidden="1" customHeight="1">
      <c r="A112" s="21" t="s">
        <v>194</v>
      </c>
      <c r="B112" s="21"/>
      <c r="C112" s="20" t="s">
        <v>195</v>
      </c>
      <c r="D112" s="20"/>
      <c r="E112" s="1" t="e">
        <f>#REF!+[2]CSM!E107+#REF!+[2]YY!D107+'[2]Zone verzi'!E106+'[2]67020330'!E106+[2]XX!D107+'[2]6703004'!E106+'[2]67020306'!E106+'[2]670250'!E106</f>
        <v>#REF!</v>
      </c>
      <c r="F112" s="1" t="e">
        <f>#REF!+[2]CSM!F107+#REF!+[2]YY!E107+'[2]Zone verzi'!F106+'[2]67020330'!F106+[2]XX!E107+'[2]6703004'!F106+'[2]67020306'!F106+'[2]670250'!F106</f>
        <v>#REF!</v>
      </c>
      <c r="G112" s="1" t="e">
        <f>#REF!+[2]CSM!G107+#REF!+[2]YY!F107+'[2]Zone verzi'!G106+'[2]67020330'!G106+[2]XX!F107+'[2]6703004'!G106+'[2]67020306'!G106+'[2]670250'!G106</f>
        <v>#REF!</v>
      </c>
      <c r="H112" s="1" t="e">
        <f>#REF!+[2]CSM!H107+#REF!+[2]YY!G107+'[2]Zone verzi'!H106+'[2]67020330'!H106+[2]XX!G107+'[2]6703004'!H106+'[2]67020306'!H106+'[2]670250'!H106</f>
        <v>#REF!</v>
      </c>
      <c r="I112" s="1" t="e">
        <f>#REF!+[2]CSM!I107+#REF!+[2]YY!H107+'[2]Zone verzi'!I106+'[2]67020330'!I106+[2]XX!H107+'[2]6703004'!I106+'[2]67020306'!I106+'[2]670250'!I106</f>
        <v>#REF!</v>
      </c>
      <c r="J112" s="1" t="e">
        <f>#REF!+[2]CSM!J107+#REF!+[2]YY!I107+'[2]Zone verzi'!J106+'[2]67020330'!J106+[2]XX!I107+'[2]6703004'!J106+'[2]67020306'!J106+'[2]670250'!J106</f>
        <v>#REF!</v>
      </c>
      <c r="K112" s="1" t="e">
        <f>#REF!+[2]CSM!K107+#REF!+[2]YY!J107+'[2]Zone verzi'!K106+'[2]67020330'!K106+[2]XX!J107+'[2]6703004'!K106+'[2]67020306'!K106+'[2]670250'!K106</f>
        <v>#REF!</v>
      </c>
      <c r="L112" s="1" t="e">
        <f>#REF!+[2]CSM!L107+#REF!+[2]YY!K107+'[2]Zone verzi'!L106+'[2]67020330'!L106+[2]XX!K107+'[2]6703004'!L106+'[2]67020306'!L106+'[2]670250'!L106</f>
        <v>#REF!</v>
      </c>
      <c r="M112" s="13"/>
    </row>
    <row r="113" spans="1:13" s="14" customFormat="1" ht="20.100000000000001" hidden="1" customHeight="1">
      <c r="A113" s="19"/>
      <c r="B113" s="22" t="s">
        <v>196</v>
      </c>
      <c r="C113" s="23" t="s">
        <v>197</v>
      </c>
      <c r="D113" s="23"/>
      <c r="E113" s="1" t="e">
        <f>#REF!+[2]CSM!E108+#REF!+[2]YY!D108+'[2]Zone verzi'!E107+'[2]67020330'!E107+[2]XX!D108+'[2]6703004'!E107+'[2]67020306'!E107+'[2]670250'!E107</f>
        <v>#REF!</v>
      </c>
      <c r="F113" s="1" t="e">
        <f>#REF!+[2]CSM!F108+#REF!+[2]YY!E108+'[2]Zone verzi'!F107+'[2]67020330'!F107+[2]XX!E108+'[2]6703004'!F107+'[2]67020306'!F107+'[2]670250'!F107</f>
        <v>#REF!</v>
      </c>
      <c r="G113" s="1" t="e">
        <f>#REF!+[2]CSM!G108+#REF!+[2]YY!F108+'[2]Zone verzi'!G107+'[2]67020330'!G107+[2]XX!F108+'[2]6703004'!G107+'[2]67020306'!G107+'[2]670250'!G107</f>
        <v>#REF!</v>
      </c>
      <c r="H113" s="1" t="e">
        <f>#REF!+[2]CSM!H108+#REF!+[2]YY!G108+'[2]Zone verzi'!H107+'[2]67020330'!H107+[2]XX!G108+'[2]6703004'!H107+'[2]67020306'!H107+'[2]670250'!H107</f>
        <v>#REF!</v>
      </c>
      <c r="I113" s="1" t="e">
        <f>#REF!+[2]CSM!I108+#REF!+[2]YY!H108+'[2]Zone verzi'!I107+'[2]67020330'!I107+[2]XX!H108+'[2]6703004'!I107+'[2]67020306'!I107+'[2]670250'!I107</f>
        <v>#REF!</v>
      </c>
      <c r="J113" s="1" t="e">
        <f>#REF!+[2]CSM!J108+#REF!+[2]YY!I108+'[2]Zone verzi'!J107+'[2]67020330'!J107+[2]XX!I108+'[2]6703004'!J107+'[2]67020306'!J107+'[2]670250'!J107</f>
        <v>#REF!</v>
      </c>
      <c r="K113" s="1" t="e">
        <f>#REF!+[2]CSM!K108+#REF!+[2]YY!J108+'[2]Zone verzi'!K107+'[2]67020330'!K107+[2]XX!J108+'[2]6703004'!K107+'[2]67020306'!K107+'[2]670250'!K107</f>
        <v>#REF!</v>
      </c>
      <c r="L113" s="1" t="e">
        <f>#REF!+[2]CSM!L108+#REF!+[2]YY!K108+'[2]Zone verzi'!L107+'[2]67020330'!L107+[2]XX!K108+'[2]6703004'!L107+'[2]67020306'!L107+'[2]670250'!L107</f>
        <v>#REF!</v>
      </c>
      <c r="M113" s="13"/>
    </row>
    <row r="114" spans="1:13" s="14" customFormat="1" ht="20.100000000000001" hidden="1" customHeight="1">
      <c r="A114" s="19"/>
      <c r="B114" s="22" t="s">
        <v>198</v>
      </c>
      <c r="C114" s="23" t="s">
        <v>199</v>
      </c>
      <c r="D114" s="23"/>
      <c r="E114" s="1" t="e">
        <f>#REF!+[2]CSM!E109+#REF!+[2]YY!D109+'[2]Zone verzi'!E108+'[2]67020330'!E108+[2]XX!D109+'[2]6703004'!E108+'[2]67020306'!E108+'[2]670250'!E108</f>
        <v>#REF!</v>
      </c>
      <c r="F114" s="1" t="e">
        <f>#REF!+[2]CSM!F109+#REF!+[2]YY!E109+'[2]Zone verzi'!F108+'[2]67020330'!F108+[2]XX!E109+'[2]6703004'!F108+'[2]67020306'!F108+'[2]670250'!F108</f>
        <v>#REF!</v>
      </c>
      <c r="G114" s="1" t="e">
        <f>#REF!+[2]CSM!G109+#REF!+[2]YY!F109+'[2]Zone verzi'!G108+'[2]67020330'!G108+[2]XX!F109+'[2]6703004'!G108+'[2]67020306'!G108+'[2]670250'!G108</f>
        <v>#REF!</v>
      </c>
      <c r="H114" s="1" t="e">
        <f>#REF!+[2]CSM!H109+#REF!+[2]YY!G109+'[2]Zone verzi'!H108+'[2]67020330'!H108+[2]XX!G109+'[2]6703004'!H108+'[2]67020306'!H108+'[2]670250'!H108</f>
        <v>#REF!</v>
      </c>
      <c r="I114" s="1" t="e">
        <f>#REF!+[2]CSM!I109+#REF!+[2]YY!H109+'[2]Zone verzi'!I108+'[2]67020330'!I108+[2]XX!H109+'[2]6703004'!I108+'[2]67020306'!I108+'[2]670250'!I108</f>
        <v>#REF!</v>
      </c>
      <c r="J114" s="1" t="e">
        <f>#REF!+[2]CSM!J109+#REF!+[2]YY!I109+'[2]Zone verzi'!J108+'[2]67020330'!J108+[2]XX!I109+'[2]6703004'!J108+'[2]67020306'!J108+'[2]670250'!J108</f>
        <v>#REF!</v>
      </c>
      <c r="K114" s="1" t="e">
        <f>#REF!+[2]CSM!K109+#REF!+[2]YY!J109+'[2]Zone verzi'!K108+'[2]67020330'!K108+[2]XX!J109+'[2]6703004'!K108+'[2]67020306'!K108+'[2]670250'!K108</f>
        <v>#REF!</v>
      </c>
      <c r="L114" s="1" t="e">
        <f>#REF!+[2]CSM!L109+#REF!+[2]YY!K109+'[2]Zone verzi'!L108+'[2]67020330'!L108+[2]XX!K109+'[2]6703004'!L108+'[2]67020306'!L108+'[2]670250'!L108</f>
        <v>#REF!</v>
      </c>
      <c r="M114" s="13"/>
    </row>
    <row r="115" spans="1:13" s="14" customFormat="1" ht="20.100000000000001" hidden="1" customHeight="1">
      <c r="A115" s="21" t="s">
        <v>200</v>
      </c>
      <c r="B115" s="21"/>
      <c r="C115" s="20" t="s">
        <v>201</v>
      </c>
      <c r="D115" s="20"/>
      <c r="E115" s="1" t="e">
        <f>#REF!+[2]CSM!E110+#REF!+[2]YY!D110+'[2]Zone verzi'!E109+'[2]67020330'!E109+[2]XX!D110+'[2]6703004'!E109+'[2]67020306'!E109+'[2]670250'!E109</f>
        <v>#REF!</v>
      </c>
      <c r="F115" s="1" t="e">
        <f>#REF!+[2]CSM!F110+#REF!+[2]YY!E110+'[2]Zone verzi'!F109+'[2]67020330'!F109+[2]XX!E110+'[2]6703004'!F109+'[2]67020306'!F109+'[2]670250'!F109</f>
        <v>#REF!</v>
      </c>
      <c r="G115" s="1" t="e">
        <f>#REF!+[2]CSM!G110+#REF!+[2]YY!F110+'[2]Zone verzi'!G109+'[2]67020330'!G109+[2]XX!F110+'[2]6703004'!G109+'[2]67020306'!G109+'[2]670250'!G109</f>
        <v>#REF!</v>
      </c>
      <c r="H115" s="1" t="e">
        <f>#REF!+[2]CSM!H110+#REF!+[2]YY!G110+'[2]Zone verzi'!H109+'[2]67020330'!H109+[2]XX!G110+'[2]6703004'!H109+'[2]67020306'!H109+'[2]670250'!H109</f>
        <v>#REF!</v>
      </c>
      <c r="I115" s="1" t="e">
        <f>#REF!+[2]CSM!I110+#REF!+[2]YY!H110+'[2]Zone verzi'!I109+'[2]67020330'!I109+[2]XX!H110+'[2]6703004'!I109+'[2]67020306'!I109+'[2]670250'!I109</f>
        <v>#REF!</v>
      </c>
      <c r="J115" s="1" t="e">
        <f>#REF!+[2]CSM!J110+#REF!+[2]YY!I110+'[2]Zone verzi'!J109+'[2]67020330'!J109+[2]XX!I110+'[2]6703004'!J109+'[2]67020306'!J109+'[2]670250'!J109</f>
        <v>#REF!</v>
      </c>
      <c r="K115" s="1" t="e">
        <f>#REF!+[2]CSM!K110+#REF!+[2]YY!J110+'[2]Zone verzi'!K109+'[2]67020330'!K109+[2]XX!J110+'[2]6703004'!K109+'[2]67020306'!K109+'[2]670250'!K109</f>
        <v>#REF!</v>
      </c>
      <c r="L115" s="1" t="e">
        <f>#REF!+[2]CSM!L110+#REF!+[2]YY!K110+'[2]Zone verzi'!L109+'[2]67020330'!L109+[2]XX!K110+'[2]6703004'!L109+'[2]67020306'!L109+'[2]670250'!L109</f>
        <v>#REF!</v>
      </c>
      <c r="M115" s="13"/>
    </row>
    <row r="116" spans="1:13" s="14" customFormat="1" ht="20.100000000000001" hidden="1" customHeight="1">
      <c r="A116" s="21"/>
      <c r="B116" s="22" t="s">
        <v>202</v>
      </c>
      <c r="C116" s="23" t="s">
        <v>203</v>
      </c>
      <c r="D116" s="23"/>
      <c r="E116" s="1" t="e">
        <f>#REF!+[2]CSM!E111+#REF!+[2]YY!D111+'[2]Zone verzi'!E110+'[2]67020330'!E110+[2]XX!D111+'[2]6703004'!E110+'[2]67020306'!E110+'[2]670250'!E110</f>
        <v>#REF!</v>
      </c>
      <c r="F116" s="1" t="e">
        <f>#REF!+[2]CSM!F111+#REF!+[2]YY!E111+'[2]Zone verzi'!F110+'[2]67020330'!F110+[2]XX!E111+'[2]6703004'!F110+'[2]67020306'!F110+'[2]670250'!F110</f>
        <v>#REF!</v>
      </c>
      <c r="G116" s="1" t="e">
        <f>#REF!+[2]CSM!G111+#REF!+[2]YY!F111+'[2]Zone verzi'!G110+'[2]67020330'!G110+[2]XX!F111+'[2]6703004'!G110+'[2]67020306'!G110+'[2]670250'!G110</f>
        <v>#REF!</v>
      </c>
      <c r="H116" s="1" t="e">
        <f>#REF!+[2]CSM!H111+#REF!+[2]YY!G111+'[2]Zone verzi'!H110+'[2]67020330'!H110+[2]XX!G111+'[2]6703004'!H110+'[2]67020306'!H110+'[2]670250'!H110</f>
        <v>#REF!</v>
      </c>
      <c r="I116" s="1" t="e">
        <f>#REF!+[2]CSM!I111+#REF!+[2]YY!H111+'[2]Zone verzi'!I110+'[2]67020330'!I110+[2]XX!H111+'[2]6703004'!I110+'[2]67020306'!I110+'[2]670250'!I110</f>
        <v>#REF!</v>
      </c>
      <c r="J116" s="1" t="e">
        <f>#REF!+[2]CSM!J111+#REF!+[2]YY!I111+'[2]Zone verzi'!J110+'[2]67020330'!J110+[2]XX!I111+'[2]6703004'!J110+'[2]67020306'!J110+'[2]670250'!J110</f>
        <v>#REF!</v>
      </c>
      <c r="K116" s="1" t="e">
        <f>#REF!+[2]CSM!K111+#REF!+[2]YY!J111+'[2]Zone verzi'!K110+'[2]67020330'!K110+[2]XX!J111+'[2]6703004'!K110+'[2]67020306'!K110+'[2]670250'!K110</f>
        <v>#REF!</v>
      </c>
      <c r="L116" s="1" t="e">
        <f>#REF!+[2]CSM!L111+#REF!+[2]YY!K111+'[2]Zone verzi'!L110+'[2]67020330'!L110+[2]XX!K111+'[2]6703004'!L110+'[2]67020306'!L110+'[2]670250'!L110</f>
        <v>#REF!</v>
      </c>
      <c r="M116" s="13"/>
    </row>
    <row r="117" spans="1:13" s="14" customFormat="1" ht="20.100000000000001" hidden="1" customHeight="1">
      <c r="A117" s="19"/>
      <c r="B117" s="33" t="s">
        <v>204</v>
      </c>
      <c r="C117" s="23" t="s">
        <v>205</v>
      </c>
      <c r="D117" s="23"/>
      <c r="E117" s="1" t="e">
        <f>#REF!+[2]CSM!E112+#REF!+[2]YY!D112+'[2]Zone verzi'!E111+'[2]67020330'!E111+[2]XX!D112+'[2]6703004'!E111+'[2]67020306'!E111+'[2]670250'!E111</f>
        <v>#REF!</v>
      </c>
      <c r="F117" s="1" t="e">
        <f>#REF!+[2]CSM!F112+#REF!+[2]YY!E112+'[2]Zone verzi'!F111+'[2]67020330'!F111+[2]XX!E112+'[2]6703004'!F111+'[2]67020306'!F111+'[2]670250'!F111</f>
        <v>#REF!</v>
      </c>
      <c r="G117" s="1" t="e">
        <f>#REF!+[2]CSM!G112+#REF!+[2]YY!F112+'[2]Zone verzi'!G111+'[2]67020330'!G111+[2]XX!F112+'[2]6703004'!G111+'[2]67020306'!G111+'[2]670250'!G111</f>
        <v>#REF!</v>
      </c>
      <c r="H117" s="1" t="e">
        <f>#REF!+[2]CSM!H112+#REF!+[2]YY!G112+'[2]Zone verzi'!H111+'[2]67020330'!H111+[2]XX!G112+'[2]6703004'!H111+'[2]67020306'!H111+'[2]670250'!H111</f>
        <v>#REF!</v>
      </c>
      <c r="I117" s="1" t="e">
        <f>#REF!+[2]CSM!I112+#REF!+[2]YY!H112+'[2]Zone verzi'!I111+'[2]67020330'!I111+[2]XX!H112+'[2]6703004'!I111+'[2]67020306'!I111+'[2]670250'!I111</f>
        <v>#REF!</v>
      </c>
      <c r="J117" s="1" t="e">
        <f>#REF!+[2]CSM!J112+#REF!+[2]YY!I112+'[2]Zone verzi'!J111+'[2]67020330'!J111+[2]XX!I112+'[2]6703004'!J111+'[2]67020306'!J111+'[2]670250'!J111</f>
        <v>#REF!</v>
      </c>
      <c r="K117" s="1" t="e">
        <f>#REF!+[2]CSM!K112+#REF!+[2]YY!J112+'[2]Zone verzi'!K111+'[2]67020330'!K111+[2]XX!J112+'[2]6703004'!K111+'[2]67020306'!K111+'[2]670250'!K111</f>
        <v>#REF!</v>
      </c>
      <c r="L117" s="1" t="e">
        <f>#REF!+[2]CSM!L112+#REF!+[2]YY!K112+'[2]Zone verzi'!L111+'[2]67020330'!L111+[2]XX!K112+'[2]6703004'!L111+'[2]67020306'!L111+'[2]670250'!L111</f>
        <v>#REF!</v>
      </c>
      <c r="M117" s="13"/>
    </row>
    <row r="118" spans="1:13" s="14" customFormat="1" ht="20.100000000000001" hidden="1" customHeight="1">
      <c r="A118" s="19"/>
      <c r="B118" s="22" t="s">
        <v>206</v>
      </c>
      <c r="C118" s="23" t="s">
        <v>207</v>
      </c>
      <c r="D118" s="23"/>
      <c r="E118" s="1" t="e">
        <f>#REF!+[2]CSM!E113+#REF!+[2]YY!D113+'[2]Zone verzi'!E112+'[2]67020330'!E112+[2]XX!D113+'[2]6703004'!E112+'[2]67020306'!E112+'[2]670250'!E112</f>
        <v>#REF!</v>
      </c>
      <c r="F118" s="1" t="e">
        <f>#REF!+[2]CSM!F113+#REF!+[2]YY!E113+'[2]Zone verzi'!F112+'[2]67020330'!F112+[2]XX!E113+'[2]6703004'!F112+'[2]67020306'!F112+'[2]670250'!F112</f>
        <v>#REF!</v>
      </c>
      <c r="G118" s="1" t="e">
        <f>#REF!+[2]CSM!G113+#REF!+[2]YY!F113+'[2]Zone verzi'!G112+'[2]67020330'!G112+[2]XX!F113+'[2]6703004'!G112+'[2]67020306'!G112+'[2]670250'!G112</f>
        <v>#REF!</v>
      </c>
      <c r="H118" s="1" t="e">
        <f>#REF!+[2]CSM!H113+#REF!+[2]YY!G113+'[2]Zone verzi'!H112+'[2]67020330'!H112+[2]XX!G113+'[2]6703004'!H112+'[2]67020306'!H112+'[2]670250'!H112</f>
        <v>#REF!</v>
      </c>
      <c r="I118" s="1" t="e">
        <f>#REF!+[2]CSM!I113+#REF!+[2]YY!H113+'[2]Zone verzi'!I112+'[2]67020330'!I112+[2]XX!H113+'[2]6703004'!I112+'[2]67020306'!I112+'[2]670250'!I112</f>
        <v>#REF!</v>
      </c>
      <c r="J118" s="1" t="e">
        <f>#REF!+[2]CSM!J113+#REF!+[2]YY!I113+'[2]Zone verzi'!J112+'[2]67020330'!J112+[2]XX!I113+'[2]6703004'!J112+'[2]67020306'!J112+'[2]670250'!J112</f>
        <v>#REF!</v>
      </c>
      <c r="K118" s="1" t="e">
        <f>#REF!+[2]CSM!K113+#REF!+[2]YY!J113+'[2]Zone verzi'!K112+'[2]67020330'!K112+[2]XX!J113+'[2]6703004'!K112+'[2]67020306'!K112+'[2]670250'!K112</f>
        <v>#REF!</v>
      </c>
      <c r="L118" s="1" t="e">
        <f>#REF!+[2]CSM!L113+#REF!+[2]YY!K113+'[2]Zone verzi'!L112+'[2]67020330'!L112+[2]XX!K113+'[2]6703004'!L112+'[2]67020306'!L112+'[2]670250'!L112</f>
        <v>#REF!</v>
      </c>
      <c r="M118" s="13"/>
    </row>
    <row r="119" spans="1:13" s="14" customFormat="1" ht="20.100000000000001" hidden="1" customHeight="1">
      <c r="A119" s="19"/>
      <c r="B119" s="22" t="s">
        <v>208</v>
      </c>
      <c r="C119" s="23" t="s">
        <v>209</v>
      </c>
      <c r="D119" s="23"/>
      <c r="E119" s="1" t="e">
        <f>#REF!+[2]CSM!E114+#REF!+[2]YY!D114+'[2]Zone verzi'!E113+'[2]67020330'!E113+[2]XX!D114+'[2]6703004'!E113+'[2]67020306'!E113+'[2]670250'!E113</f>
        <v>#REF!</v>
      </c>
      <c r="F119" s="1" t="e">
        <f>#REF!+[2]CSM!F114+#REF!+[2]YY!E114+'[2]Zone verzi'!F113+'[2]67020330'!F113+[2]XX!E114+'[2]6703004'!F113+'[2]67020306'!F113+'[2]670250'!F113</f>
        <v>#REF!</v>
      </c>
      <c r="G119" s="1" t="e">
        <f>#REF!+[2]CSM!G114+#REF!+[2]YY!F114+'[2]Zone verzi'!G113+'[2]67020330'!G113+[2]XX!F114+'[2]6703004'!G113+'[2]67020306'!G113+'[2]670250'!G113</f>
        <v>#REF!</v>
      </c>
      <c r="H119" s="1" t="e">
        <f>#REF!+[2]CSM!H114+#REF!+[2]YY!G114+'[2]Zone verzi'!H113+'[2]67020330'!H113+[2]XX!G114+'[2]6703004'!H113+'[2]67020306'!H113+'[2]670250'!H113</f>
        <v>#REF!</v>
      </c>
      <c r="I119" s="1" t="e">
        <f>#REF!+[2]CSM!I114+#REF!+[2]YY!H114+'[2]Zone verzi'!I113+'[2]67020330'!I113+[2]XX!H114+'[2]6703004'!I113+'[2]67020306'!I113+'[2]670250'!I113</f>
        <v>#REF!</v>
      </c>
      <c r="J119" s="1" t="e">
        <f>#REF!+[2]CSM!J114+#REF!+[2]YY!I114+'[2]Zone verzi'!J113+'[2]67020330'!J113+[2]XX!I114+'[2]6703004'!J113+'[2]67020306'!J113+'[2]670250'!J113</f>
        <v>#REF!</v>
      </c>
      <c r="K119" s="1" t="e">
        <f>#REF!+[2]CSM!K114+#REF!+[2]YY!J114+'[2]Zone verzi'!K113+'[2]67020330'!K113+[2]XX!J114+'[2]6703004'!K113+'[2]67020306'!K113+'[2]670250'!K113</f>
        <v>#REF!</v>
      </c>
      <c r="L119" s="1" t="e">
        <f>#REF!+[2]CSM!L114+#REF!+[2]YY!K114+'[2]Zone verzi'!L113+'[2]67020330'!L113+[2]XX!K114+'[2]6703004'!L113+'[2]67020306'!L113+'[2]670250'!L113</f>
        <v>#REF!</v>
      </c>
      <c r="M119" s="13"/>
    </row>
    <row r="120" spans="1:13" s="14" customFormat="1" ht="20.100000000000001" hidden="1" customHeight="1">
      <c r="A120" s="39" t="s">
        <v>210</v>
      </c>
      <c r="B120" s="39"/>
      <c r="C120" s="20" t="s">
        <v>211</v>
      </c>
      <c r="D120" s="20"/>
      <c r="E120" s="1" t="e">
        <f>#REF!+[2]CSM!E115+#REF!+[2]YY!D115+'[2]Zone verzi'!E114+'[2]67020330'!E114+[2]XX!D115+'[2]6703004'!E114+'[2]67020306'!E114+'[2]670250'!E114</f>
        <v>#REF!</v>
      </c>
      <c r="F120" s="1" t="e">
        <f>#REF!+[2]CSM!F115+#REF!+[2]YY!E115+'[2]Zone verzi'!F114+'[2]67020330'!F114+[2]XX!E115+'[2]6703004'!F114+'[2]67020306'!F114+'[2]670250'!F114</f>
        <v>#REF!</v>
      </c>
      <c r="G120" s="1" t="e">
        <f>#REF!+[2]CSM!G115+#REF!+[2]YY!F115+'[2]Zone verzi'!G114+'[2]67020330'!G114+[2]XX!F115+'[2]6703004'!G114+'[2]67020306'!G114+'[2]670250'!G114</f>
        <v>#REF!</v>
      </c>
      <c r="H120" s="1" t="e">
        <f>#REF!+[2]CSM!H115+#REF!+[2]YY!G115+'[2]Zone verzi'!H114+'[2]67020330'!H114+[2]XX!G115+'[2]6703004'!H114+'[2]67020306'!H114+'[2]670250'!H114</f>
        <v>#REF!</v>
      </c>
      <c r="I120" s="1" t="e">
        <f>#REF!+[2]CSM!I115+#REF!+[2]YY!H115+'[2]Zone verzi'!I114+'[2]67020330'!I114+[2]XX!H115+'[2]6703004'!I114+'[2]67020306'!I114+'[2]670250'!I114</f>
        <v>#REF!</v>
      </c>
      <c r="J120" s="1" t="e">
        <f>#REF!+[2]CSM!J115+#REF!+[2]YY!I115+'[2]Zone verzi'!J114+'[2]67020330'!J114+[2]XX!I115+'[2]6703004'!J114+'[2]67020306'!J114+'[2]670250'!J114</f>
        <v>#REF!</v>
      </c>
      <c r="K120" s="1" t="e">
        <f>#REF!+[2]CSM!K115+#REF!+[2]YY!J115+'[2]Zone verzi'!K114+'[2]67020330'!K114+[2]XX!J115+'[2]6703004'!K114+'[2]67020306'!K114+'[2]670250'!K114</f>
        <v>#REF!</v>
      </c>
      <c r="L120" s="1" t="e">
        <f>#REF!+[2]CSM!L115+#REF!+[2]YY!K115+'[2]Zone verzi'!L114+'[2]67020330'!L114+[2]XX!K115+'[2]6703004'!L114+'[2]67020306'!L114+'[2]670250'!L114</f>
        <v>#REF!</v>
      </c>
      <c r="M120" s="13"/>
    </row>
    <row r="121" spans="1:13" s="14" customFormat="1" ht="20.100000000000001" hidden="1" customHeight="1">
      <c r="A121" s="39"/>
      <c r="B121" s="22" t="s">
        <v>212</v>
      </c>
      <c r="C121" s="23" t="s">
        <v>213</v>
      </c>
      <c r="D121" s="23"/>
      <c r="E121" s="1" t="e">
        <f>#REF!+[2]CSM!E116+#REF!+[2]YY!D116+'[2]Zone verzi'!E115+'[2]67020330'!E115+[2]XX!D116+'[2]6703004'!E115+'[2]67020306'!E115+'[2]670250'!E115</f>
        <v>#REF!</v>
      </c>
      <c r="F121" s="1" t="e">
        <f>#REF!+[2]CSM!F116+#REF!+[2]YY!E116+'[2]Zone verzi'!F115+'[2]67020330'!F115+[2]XX!E116+'[2]6703004'!F115+'[2]67020306'!F115+'[2]670250'!F115</f>
        <v>#REF!</v>
      </c>
      <c r="G121" s="1" t="e">
        <f>#REF!+[2]CSM!G116+#REF!+[2]YY!F116+'[2]Zone verzi'!G115+'[2]67020330'!G115+[2]XX!F116+'[2]6703004'!G115+'[2]67020306'!G115+'[2]670250'!G115</f>
        <v>#REF!</v>
      </c>
      <c r="H121" s="1" t="e">
        <f>#REF!+[2]CSM!H116+#REF!+[2]YY!G116+'[2]Zone verzi'!H115+'[2]67020330'!H115+[2]XX!G116+'[2]6703004'!H115+'[2]67020306'!H115+'[2]670250'!H115</f>
        <v>#REF!</v>
      </c>
      <c r="I121" s="1" t="e">
        <f>#REF!+[2]CSM!I116+#REF!+[2]YY!H116+'[2]Zone verzi'!I115+'[2]67020330'!I115+[2]XX!H116+'[2]6703004'!I115+'[2]67020306'!I115+'[2]670250'!I115</f>
        <v>#REF!</v>
      </c>
      <c r="J121" s="1" t="e">
        <f>#REF!+[2]CSM!J116+#REF!+[2]YY!I116+'[2]Zone verzi'!J115+'[2]67020330'!J115+[2]XX!I116+'[2]6703004'!J115+'[2]67020306'!J115+'[2]670250'!J115</f>
        <v>#REF!</v>
      </c>
      <c r="K121" s="1" t="e">
        <f>#REF!+[2]CSM!K116+#REF!+[2]YY!J116+'[2]Zone verzi'!K115+'[2]67020330'!K115+[2]XX!J116+'[2]6703004'!K115+'[2]67020306'!K115+'[2]670250'!K115</f>
        <v>#REF!</v>
      </c>
      <c r="L121" s="1" t="e">
        <f>#REF!+[2]CSM!L116+#REF!+[2]YY!K116+'[2]Zone verzi'!L115+'[2]67020330'!L115+[2]XX!K116+'[2]6703004'!L115+'[2]67020306'!L115+'[2]670250'!L115</f>
        <v>#REF!</v>
      </c>
      <c r="M121" s="13"/>
    </row>
    <row r="122" spans="1:13" s="14" customFormat="1" ht="20.100000000000001" hidden="1" customHeight="1">
      <c r="A122" s="19"/>
      <c r="B122" s="22" t="s">
        <v>214</v>
      </c>
      <c r="C122" s="23" t="s">
        <v>215</v>
      </c>
      <c r="D122" s="23"/>
      <c r="E122" s="1" t="e">
        <f>#REF!+[2]CSM!E117+#REF!+[2]YY!D117+'[2]Zone verzi'!E116+'[2]67020330'!E116+[2]XX!D117+'[2]6703004'!E116+'[2]67020306'!E116+'[2]670250'!E116</f>
        <v>#REF!</v>
      </c>
      <c r="F122" s="1" t="e">
        <f>#REF!+[2]CSM!F117+#REF!+[2]YY!E117+'[2]Zone verzi'!F116+'[2]67020330'!F116+[2]XX!E117+'[2]6703004'!F116+'[2]67020306'!F116+'[2]670250'!F116</f>
        <v>#REF!</v>
      </c>
      <c r="G122" s="1" t="e">
        <f>#REF!+[2]CSM!G117+#REF!+[2]YY!F117+'[2]Zone verzi'!G116+'[2]67020330'!G116+[2]XX!F117+'[2]6703004'!G116+'[2]67020306'!G116+'[2]670250'!G116</f>
        <v>#REF!</v>
      </c>
      <c r="H122" s="1" t="e">
        <f>#REF!+[2]CSM!H117+#REF!+[2]YY!G117+'[2]Zone verzi'!H116+'[2]67020330'!H116+[2]XX!G117+'[2]6703004'!H116+'[2]67020306'!H116+'[2]670250'!H116</f>
        <v>#REF!</v>
      </c>
      <c r="I122" s="1" t="e">
        <f>#REF!+[2]CSM!I117+#REF!+[2]YY!H117+'[2]Zone verzi'!I116+'[2]67020330'!I116+[2]XX!H117+'[2]6703004'!I116+'[2]67020306'!I116+'[2]670250'!I116</f>
        <v>#REF!</v>
      </c>
      <c r="J122" s="1" t="e">
        <f>#REF!+[2]CSM!J117+#REF!+[2]YY!I117+'[2]Zone verzi'!J116+'[2]67020330'!J116+[2]XX!I117+'[2]6703004'!J116+'[2]67020306'!J116+'[2]670250'!J116</f>
        <v>#REF!</v>
      </c>
      <c r="K122" s="1" t="e">
        <f>#REF!+[2]CSM!K117+#REF!+[2]YY!J117+'[2]Zone verzi'!K116+'[2]67020330'!K116+[2]XX!J117+'[2]6703004'!K116+'[2]67020306'!K116+'[2]670250'!K116</f>
        <v>#REF!</v>
      </c>
      <c r="L122" s="1" t="e">
        <f>#REF!+[2]CSM!L117+#REF!+[2]YY!K117+'[2]Zone verzi'!L116+'[2]67020330'!L116+[2]XX!K117+'[2]6703004'!L116+'[2]67020306'!L116+'[2]670250'!L116</f>
        <v>#REF!</v>
      </c>
      <c r="M122" s="13"/>
    </row>
    <row r="123" spans="1:13" s="14" customFormat="1" ht="20.100000000000001" hidden="1" customHeight="1">
      <c r="A123" s="19"/>
      <c r="B123" s="33" t="s">
        <v>216</v>
      </c>
      <c r="C123" s="23" t="s">
        <v>217</v>
      </c>
      <c r="D123" s="23"/>
      <c r="E123" s="1" t="e">
        <f>#REF!+[2]CSM!E118+#REF!+[2]YY!D118+'[2]Zone verzi'!E117+'[2]67020330'!E117+[2]XX!D118+'[2]6703004'!E117+'[2]67020306'!E117+'[2]670250'!E117</f>
        <v>#REF!</v>
      </c>
      <c r="F123" s="1" t="e">
        <f>#REF!+[2]CSM!F118+#REF!+[2]YY!E118+'[2]Zone verzi'!F117+'[2]67020330'!F117+[2]XX!E118+'[2]6703004'!F117+'[2]67020306'!F117+'[2]670250'!F117</f>
        <v>#REF!</v>
      </c>
      <c r="G123" s="1" t="e">
        <f>#REF!+[2]CSM!G118+#REF!+[2]YY!F118+'[2]Zone verzi'!G117+'[2]67020330'!G117+[2]XX!F118+'[2]6703004'!G117+'[2]67020306'!G117+'[2]670250'!G117</f>
        <v>#REF!</v>
      </c>
      <c r="H123" s="1" t="e">
        <f>#REF!+[2]CSM!H118+#REF!+[2]YY!G118+'[2]Zone verzi'!H117+'[2]67020330'!H117+[2]XX!G118+'[2]6703004'!H117+'[2]67020306'!H117+'[2]670250'!H117</f>
        <v>#REF!</v>
      </c>
      <c r="I123" s="1" t="e">
        <f>#REF!+[2]CSM!I118+#REF!+[2]YY!H118+'[2]Zone verzi'!I117+'[2]67020330'!I117+[2]XX!H118+'[2]6703004'!I117+'[2]67020306'!I117+'[2]670250'!I117</f>
        <v>#REF!</v>
      </c>
      <c r="J123" s="1" t="e">
        <f>#REF!+[2]CSM!J118+#REF!+[2]YY!I118+'[2]Zone verzi'!J117+'[2]67020330'!J117+[2]XX!I118+'[2]6703004'!J117+'[2]67020306'!J117+'[2]670250'!J117</f>
        <v>#REF!</v>
      </c>
      <c r="K123" s="1" t="e">
        <f>#REF!+[2]CSM!K118+#REF!+[2]YY!J118+'[2]Zone verzi'!K117+'[2]67020330'!K117+[2]XX!J118+'[2]6703004'!K117+'[2]67020306'!K117+'[2]670250'!K117</f>
        <v>#REF!</v>
      </c>
      <c r="L123" s="1" t="e">
        <f>#REF!+[2]CSM!L118+#REF!+[2]YY!K118+'[2]Zone verzi'!L117+'[2]67020330'!L117+[2]XX!K118+'[2]6703004'!L117+'[2]67020306'!L117+'[2]670250'!L117</f>
        <v>#REF!</v>
      </c>
      <c r="M123" s="13"/>
    </row>
    <row r="124" spans="1:13" s="14" customFormat="1" ht="20.100000000000001" hidden="1" customHeight="1">
      <c r="A124" s="19"/>
      <c r="B124" s="33" t="s">
        <v>218</v>
      </c>
      <c r="C124" s="23" t="s">
        <v>219</v>
      </c>
      <c r="D124" s="23"/>
      <c r="E124" s="1" t="e">
        <f>#REF!+[2]CSM!E119+#REF!+[2]YY!D119+'[2]Zone verzi'!E118+'[2]67020330'!E118+[2]XX!D119+'[2]6703004'!E118+'[2]67020306'!E118+'[2]670250'!E118</f>
        <v>#REF!</v>
      </c>
      <c r="F124" s="1" t="e">
        <f>#REF!+[2]CSM!F119+#REF!+[2]YY!E119+'[2]Zone verzi'!F118+'[2]67020330'!F118+[2]XX!E119+'[2]6703004'!F118+'[2]67020306'!F118+'[2]670250'!F118</f>
        <v>#REF!</v>
      </c>
      <c r="G124" s="1" t="e">
        <f>#REF!+[2]CSM!G119+#REF!+[2]YY!F119+'[2]Zone verzi'!G118+'[2]67020330'!G118+[2]XX!F119+'[2]6703004'!G118+'[2]67020306'!G118+'[2]670250'!G118</f>
        <v>#REF!</v>
      </c>
      <c r="H124" s="1" t="e">
        <f>#REF!+[2]CSM!H119+#REF!+[2]YY!G119+'[2]Zone verzi'!H118+'[2]67020330'!H118+[2]XX!G119+'[2]6703004'!H118+'[2]67020306'!H118+'[2]670250'!H118</f>
        <v>#REF!</v>
      </c>
      <c r="I124" s="1" t="e">
        <f>#REF!+[2]CSM!I119+#REF!+[2]YY!H119+'[2]Zone verzi'!I118+'[2]67020330'!I118+[2]XX!H119+'[2]6703004'!I118+'[2]67020306'!I118+'[2]670250'!I118</f>
        <v>#REF!</v>
      </c>
      <c r="J124" s="1" t="e">
        <f>#REF!+[2]CSM!J119+#REF!+[2]YY!I119+'[2]Zone verzi'!J118+'[2]67020330'!J118+[2]XX!I119+'[2]6703004'!J118+'[2]67020306'!J118+'[2]670250'!J118</f>
        <v>#REF!</v>
      </c>
      <c r="K124" s="1" t="e">
        <f>#REF!+[2]CSM!K119+#REF!+[2]YY!J119+'[2]Zone verzi'!K118+'[2]67020330'!K118+[2]XX!J119+'[2]6703004'!K118+'[2]67020306'!K118+'[2]670250'!K118</f>
        <v>#REF!</v>
      </c>
      <c r="L124" s="1" t="e">
        <f>#REF!+[2]CSM!L119+#REF!+[2]YY!K119+'[2]Zone verzi'!L118+'[2]67020330'!L118+[2]XX!K119+'[2]6703004'!L118+'[2]67020306'!L118+'[2]670250'!L118</f>
        <v>#REF!</v>
      </c>
      <c r="M124" s="13"/>
    </row>
    <row r="125" spans="1:13" s="14" customFormat="1" ht="20.100000000000001" hidden="1" customHeight="1">
      <c r="A125" s="19"/>
      <c r="B125" s="33" t="s">
        <v>220</v>
      </c>
      <c r="C125" s="23" t="s">
        <v>221</v>
      </c>
      <c r="D125" s="23"/>
      <c r="E125" s="1" t="e">
        <f>#REF!+[2]CSM!E120+#REF!+[2]YY!D120+'[2]Zone verzi'!E119+'[2]67020330'!E119+[2]XX!D120+'[2]6703004'!E119+'[2]67020306'!E119+'[2]670250'!E119</f>
        <v>#REF!</v>
      </c>
      <c r="F125" s="1" t="e">
        <f>#REF!+[2]CSM!F120+#REF!+[2]YY!E120+'[2]Zone verzi'!F119+'[2]67020330'!F119+[2]XX!E120+'[2]6703004'!F119+'[2]67020306'!F119+'[2]670250'!F119</f>
        <v>#REF!</v>
      </c>
      <c r="G125" s="1" t="e">
        <f>#REF!+[2]CSM!G120+#REF!+[2]YY!F120+'[2]Zone verzi'!G119+'[2]67020330'!G119+[2]XX!F120+'[2]6703004'!G119+'[2]67020306'!G119+'[2]670250'!G119</f>
        <v>#REF!</v>
      </c>
      <c r="H125" s="1" t="e">
        <f>#REF!+[2]CSM!H120+#REF!+[2]YY!G120+'[2]Zone verzi'!H119+'[2]67020330'!H119+[2]XX!G120+'[2]6703004'!H119+'[2]67020306'!H119+'[2]670250'!H119</f>
        <v>#REF!</v>
      </c>
      <c r="I125" s="1" t="e">
        <f>#REF!+[2]CSM!I120+#REF!+[2]YY!H120+'[2]Zone verzi'!I119+'[2]67020330'!I119+[2]XX!H120+'[2]6703004'!I119+'[2]67020306'!I119+'[2]670250'!I119</f>
        <v>#REF!</v>
      </c>
      <c r="J125" s="1" t="e">
        <f>#REF!+[2]CSM!J120+#REF!+[2]YY!I120+'[2]Zone verzi'!J119+'[2]67020330'!J119+[2]XX!I120+'[2]6703004'!J119+'[2]67020306'!J119+'[2]670250'!J119</f>
        <v>#REF!</v>
      </c>
      <c r="K125" s="1" t="e">
        <f>#REF!+[2]CSM!K120+#REF!+[2]YY!J120+'[2]Zone verzi'!K119+'[2]67020330'!K119+[2]XX!J120+'[2]6703004'!K119+'[2]67020306'!K119+'[2]670250'!K119</f>
        <v>#REF!</v>
      </c>
      <c r="L125" s="1" t="e">
        <f>#REF!+[2]CSM!L120+#REF!+[2]YY!K120+'[2]Zone verzi'!L119+'[2]67020330'!L119+[2]XX!K120+'[2]6703004'!L119+'[2]67020306'!L119+'[2]670250'!L119</f>
        <v>#REF!</v>
      </c>
      <c r="M125" s="13"/>
    </row>
    <row r="126" spans="1:13" s="14" customFormat="1" ht="20.100000000000001" hidden="1" customHeight="1">
      <c r="A126" s="19"/>
      <c r="B126" s="21"/>
      <c r="C126" s="40"/>
      <c r="D126" s="40"/>
      <c r="E126" s="1" t="e">
        <f>#REF!+[2]CSM!E121+#REF!+[2]YY!D121+'[2]Zone verzi'!E120+'[2]67020330'!E120+[2]XX!D121+'[2]6703004'!E120+'[2]67020306'!E120+'[2]670250'!E120</f>
        <v>#REF!</v>
      </c>
      <c r="F126" s="1" t="e">
        <f>#REF!+[2]CSM!F121+#REF!+[2]YY!E121+'[2]Zone verzi'!F120+'[2]67020330'!F120+[2]XX!E121+'[2]6703004'!F120+'[2]67020306'!F120+'[2]670250'!F120</f>
        <v>#REF!</v>
      </c>
      <c r="G126" s="1" t="e">
        <f>#REF!+[2]CSM!G121+#REF!+[2]YY!F121+'[2]Zone verzi'!G120+'[2]67020330'!G120+[2]XX!F121+'[2]6703004'!G120+'[2]67020306'!G120+'[2]670250'!G120</f>
        <v>#REF!</v>
      </c>
      <c r="H126" s="1" t="e">
        <f>#REF!+[2]CSM!H121+#REF!+[2]YY!G121+'[2]Zone verzi'!H120+'[2]67020330'!H120+[2]XX!G121+'[2]6703004'!H120+'[2]67020306'!H120+'[2]670250'!H120</f>
        <v>#REF!</v>
      </c>
      <c r="I126" s="1" t="e">
        <f>#REF!+[2]CSM!I121+#REF!+[2]YY!H121+'[2]Zone verzi'!I120+'[2]67020330'!I120+[2]XX!H121+'[2]6703004'!I120+'[2]67020306'!I120+'[2]670250'!I120</f>
        <v>#REF!</v>
      </c>
      <c r="J126" s="1" t="e">
        <f>#REF!+[2]CSM!J121+#REF!+[2]YY!I121+'[2]Zone verzi'!J120+'[2]67020330'!J120+[2]XX!I121+'[2]6703004'!J120+'[2]67020306'!J120+'[2]670250'!J120</f>
        <v>#REF!</v>
      </c>
      <c r="K126" s="1" t="e">
        <f>#REF!+[2]CSM!K121+#REF!+[2]YY!J121+'[2]Zone verzi'!K120+'[2]67020330'!K120+[2]XX!J121+'[2]6703004'!K120+'[2]67020306'!K120+'[2]670250'!K120</f>
        <v>#REF!</v>
      </c>
      <c r="L126" s="1" t="e">
        <f>#REF!+[2]CSM!L121+#REF!+[2]YY!K121+'[2]Zone verzi'!L120+'[2]67020330'!L120+[2]XX!K121+'[2]6703004'!L120+'[2]67020306'!L120+'[2]670250'!L120</f>
        <v>#REF!</v>
      </c>
      <c r="M126" s="13"/>
    </row>
    <row r="127" spans="1:13" s="18" customFormat="1" ht="20.100000000000001" hidden="1" customHeight="1">
      <c r="A127" s="38" t="s">
        <v>222</v>
      </c>
      <c r="B127" s="41"/>
      <c r="C127" s="16" t="s">
        <v>223</v>
      </c>
      <c r="D127" s="16"/>
      <c r="E127" s="17" t="e">
        <f>#REF!+[2]CSM!E122+#REF!+[2]YY!D122+'[2]Zone verzi'!E121+'[2]67020330'!E121+[2]XX!D122+'[2]6703004'!E121+'[2]67020306'!E121+'[2]670250'!E121</f>
        <v>#REF!</v>
      </c>
      <c r="F127" s="17" t="e">
        <f>#REF!+[2]CSM!F122+#REF!+[2]YY!E122+'[2]Zone verzi'!F121+'[2]67020330'!F121+[2]XX!E122+'[2]6703004'!F121+'[2]67020306'!F121+'[2]670250'!F121</f>
        <v>#REF!</v>
      </c>
      <c r="G127" s="17" t="e">
        <f>#REF!+[2]CSM!G122+#REF!+[2]YY!F122+'[2]Zone verzi'!G121+'[2]67020330'!G121+[2]XX!F122+'[2]6703004'!G121+'[2]67020306'!G121+'[2]670250'!G121</f>
        <v>#REF!</v>
      </c>
      <c r="H127" s="17" t="e">
        <f>#REF!+[2]CSM!H122+#REF!+[2]YY!G122+'[2]Zone verzi'!H121+'[2]67020330'!H121+[2]XX!G122+'[2]6703004'!H121+'[2]67020306'!H121+'[2]670250'!H121</f>
        <v>#REF!</v>
      </c>
      <c r="I127" s="17" t="e">
        <f>#REF!+[2]CSM!I122+#REF!+[2]YY!H122+'[2]Zone verzi'!I121+'[2]67020330'!I121+[2]XX!H122+'[2]6703004'!I121+'[2]67020306'!I121+'[2]670250'!I121</f>
        <v>#REF!</v>
      </c>
      <c r="J127" s="17" t="e">
        <f>#REF!+[2]CSM!J122+#REF!+[2]YY!I122+'[2]Zone verzi'!J121+'[2]67020330'!J121+[2]XX!I122+'[2]6703004'!J121+'[2]67020306'!J121+'[2]670250'!J121</f>
        <v>#REF!</v>
      </c>
      <c r="K127" s="17" t="e">
        <f>#REF!+[2]CSM!K122+#REF!+[2]YY!J122+'[2]Zone verzi'!K121+'[2]67020330'!K121+[2]XX!J122+'[2]6703004'!K121+'[2]67020306'!K121+'[2]670250'!K121</f>
        <v>#REF!</v>
      </c>
      <c r="L127" s="17" t="e">
        <f>#REF!+[2]CSM!L122+#REF!+[2]YY!K122+'[2]Zone verzi'!L121+'[2]67020330'!L121+[2]XX!K122+'[2]6703004'!L121+'[2]67020306'!L121+'[2]670250'!L121</f>
        <v>#REF!</v>
      </c>
      <c r="M127" s="13"/>
    </row>
    <row r="128" spans="1:13" s="14" customFormat="1" ht="20.100000000000001" hidden="1" customHeight="1">
      <c r="A128" s="19"/>
      <c r="B128" s="42" t="s">
        <v>224</v>
      </c>
      <c r="C128" s="43" t="s">
        <v>225</v>
      </c>
      <c r="D128" s="43"/>
      <c r="E128" s="44" t="e">
        <f>#REF!+[2]CSM!E123+#REF!+[2]YY!D123+'[2]Zone verzi'!E122+'[2]67020330'!E122+[2]XX!D123+'[2]6703004'!E122+'[2]67020306'!E122+'[2]670250'!E122</f>
        <v>#REF!</v>
      </c>
      <c r="F128" s="44" t="e">
        <f>#REF!+[2]CSM!F123+#REF!+[2]YY!E123+'[2]Zone verzi'!F122+'[2]67020330'!F122+[2]XX!E123+'[2]6703004'!F122+'[2]67020306'!F122+'[2]670250'!F122</f>
        <v>#REF!</v>
      </c>
      <c r="G128" s="44" t="e">
        <f>#REF!+[2]CSM!G123+#REF!+[2]YY!F123+'[2]Zone verzi'!G122+'[2]67020330'!G122+[2]XX!F123+'[2]6703004'!G122+'[2]67020306'!G122+'[2]670250'!G122</f>
        <v>#REF!</v>
      </c>
      <c r="H128" s="44" t="e">
        <f>#REF!+[2]CSM!H123+#REF!+[2]YY!G123+'[2]Zone verzi'!H122+'[2]67020330'!H122+[2]XX!G123+'[2]6703004'!H122+'[2]67020306'!H122+'[2]670250'!H122</f>
        <v>#REF!</v>
      </c>
      <c r="I128" s="44" t="e">
        <f>#REF!+[2]CSM!I123+#REF!+[2]YY!H123+'[2]Zone verzi'!I122+'[2]67020330'!I122+[2]XX!H123+'[2]6703004'!I122+'[2]67020306'!I122+'[2]670250'!I122</f>
        <v>#REF!</v>
      </c>
      <c r="J128" s="44" t="e">
        <f>#REF!+[2]CSM!J123+#REF!+[2]YY!I123+'[2]Zone verzi'!J122+'[2]67020330'!J122+[2]XX!I123+'[2]6703004'!J122+'[2]67020306'!J122+'[2]670250'!J122</f>
        <v>#REF!</v>
      </c>
      <c r="K128" s="44" t="e">
        <f>#REF!+[2]CSM!K123+#REF!+[2]YY!J123+'[2]Zone verzi'!K122+'[2]67020330'!K122+[2]XX!J123+'[2]6703004'!K122+'[2]67020306'!K122+'[2]670250'!K122</f>
        <v>#REF!</v>
      </c>
      <c r="L128" s="44" t="e">
        <f>#REF!+[2]CSM!L123+#REF!+[2]YY!K123+'[2]Zone verzi'!L122+'[2]67020330'!L122+[2]XX!K123+'[2]6703004'!L122+'[2]67020306'!L122+'[2]670250'!L122</f>
        <v>#REF!</v>
      </c>
      <c r="M128" s="13"/>
    </row>
    <row r="129" spans="1:13" s="14" customFormat="1" ht="20.100000000000001" hidden="1" customHeight="1">
      <c r="A129" s="19"/>
      <c r="B129" s="45" t="s">
        <v>226</v>
      </c>
      <c r="C129" s="43" t="s">
        <v>227</v>
      </c>
      <c r="D129" s="43"/>
      <c r="E129" s="44" t="e">
        <f>#REF!+[2]CSM!E124+#REF!+[2]YY!D124+'[2]Zone verzi'!E123+'[2]67020330'!E123+[2]XX!D124+'[2]6703004'!E123+'[2]67020306'!E123+'[2]670250'!E123</f>
        <v>#REF!</v>
      </c>
      <c r="F129" s="44" t="e">
        <f>#REF!+[2]CSM!F124+#REF!+[2]YY!E124+'[2]Zone verzi'!F123+'[2]67020330'!F123+[2]XX!E124+'[2]6703004'!F123+'[2]67020306'!F123+'[2]670250'!F123</f>
        <v>#REF!</v>
      </c>
      <c r="G129" s="44" t="e">
        <f>#REF!+[2]CSM!G124+#REF!+[2]YY!F124+'[2]Zone verzi'!G123+'[2]67020330'!G123+[2]XX!F124+'[2]6703004'!G123+'[2]67020306'!G123+'[2]670250'!G123</f>
        <v>#REF!</v>
      </c>
      <c r="H129" s="44" t="e">
        <f>#REF!+[2]CSM!H124+#REF!+[2]YY!G124+'[2]Zone verzi'!H123+'[2]67020330'!H123+[2]XX!G124+'[2]6703004'!H123+'[2]67020306'!H123+'[2]670250'!H123</f>
        <v>#REF!</v>
      </c>
      <c r="I129" s="44" t="e">
        <f>#REF!+[2]CSM!I124+#REF!+[2]YY!H124+'[2]Zone verzi'!I123+'[2]67020330'!I123+[2]XX!H124+'[2]6703004'!I123+'[2]67020306'!I123+'[2]670250'!I123</f>
        <v>#REF!</v>
      </c>
      <c r="J129" s="44" t="e">
        <f>#REF!+[2]CSM!J124+#REF!+[2]YY!I124+'[2]Zone verzi'!J123+'[2]67020330'!J123+[2]XX!I124+'[2]6703004'!J123+'[2]67020306'!J123+'[2]670250'!J123</f>
        <v>#REF!</v>
      </c>
      <c r="K129" s="44" t="e">
        <f>#REF!+[2]CSM!K124+#REF!+[2]YY!J124+'[2]Zone verzi'!K123+'[2]67020330'!K123+[2]XX!J124+'[2]6703004'!K123+'[2]67020306'!K123+'[2]670250'!K123</f>
        <v>#REF!</v>
      </c>
      <c r="L129" s="44" t="e">
        <f>#REF!+[2]CSM!L124+#REF!+[2]YY!K124+'[2]Zone verzi'!L123+'[2]67020330'!L123+[2]XX!K124+'[2]6703004'!L123+'[2]67020306'!L123+'[2]670250'!L123</f>
        <v>#REF!</v>
      </c>
      <c r="M129" s="13"/>
    </row>
    <row r="130" spans="1:13" s="14" customFormat="1" ht="20.100000000000001" hidden="1" customHeight="1">
      <c r="A130" s="19"/>
      <c r="B130" s="46" t="s">
        <v>228</v>
      </c>
      <c r="C130" s="43" t="s">
        <v>229</v>
      </c>
      <c r="D130" s="43"/>
      <c r="E130" s="44" t="e">
        <f>#REF!+[2]CSM!E125+#REF!+[2]YY!D125+'[2]Zone verzi'!E124+'[2]67020330'!E124+[2]XX!D125+'[2]6703004'!E124+'[2]67020306'!E124+'[2]670250'!E124</f>
        <v>#REF!</v>
      </c>
      <c r="F130" s="44" t="e">
        <f>#REF!+[2]CSM!F125+#REF!+[2]YY!E125+'[2]Zone verzi'!F124+'[2]67020330'!F124+[2]XX!E125+'[2]6703004'!F124+'[2]67020306'!F124+'[2]670250'!F124</f>
        <v>#REF!</v>
      </c>
      <c r="G130" s="44" t="e">
        <f>#REF!+[2]CSM!G125+#REF!+[2]YY!F125+'[2]Zone verzi'!G124+'[2]67020330'!G124+[2]XX!F125+'[2]6703004'!G124+'[2]67020306'!G124+'[2]670250'!G124</f>
        <v>#REF!</v>
      </c>
      <c r="H130" s="44" t="e">
        <f>#REF!+[2]CSM!H125+#REF!+[2]YY!G125+'[2]Zone verzi'!H124+'[2]67020330'!H124+[2]XX!G125+'[2]6703004'!H124+'[2]67020306'!H124+'[2]670250'!H124</f>
        <v>#REF!</v>
      </c>
      <c r="I130" s="44" t="e">
        <f>#REF!+[2]CSM!I125+#REF!+[2]YY!H125+'[2]Zone verzi'!I124+'[2]67020330'!I124+[2]XX!H125+'[2]6703004'!I124+'[2]67020306'!I124+'[2]670250'!I124</f>
        <v>#REF!</v>
      </c>
      <c r="J130" s="44" t="e">
        <f>#REF!+[2]CSM!J125+#REF!+[2]YY!I125+'[2]Zone verzi'!J124+'[2]67020330'!J124+[2]XX!I125+'[2]6703004'!J124+'[2]67020306'!J124+'[2]670250'!J124</f>
        <v>#REF!</v>
      </c>
      <c r="K130" s="44" t="e">
        <f>#REF!+[2]CSM!K125+#REF!+[2]YY!J125+'[2]Zone verzi'!K124+'[2]67020330'!K124+[2]XX!J125+'[2]6703004'!K124+'[2]67020306'!K124+'[2]670250'!K124</f>
        <v>#REF!</v>
      </c>
      <c r="L130" s="44" t="e">
        <f>#REF!+[2]CSM!L125+#REF!+[2]YY!K125+'[2]Zone verzi'!L124+'[2]67020330'!L124+[2]XX!K125+'[2]6703004'!L124+'[2]67020306'!L124+'[2]670250'!L124</f>
        <v>#REF!</v>
      </c>
      <c r="M130" s="13"/>
    </row>
    <row r="131" spans="1:13" s="14" customFormat="1" ht="20.100000000000001" hidden="1" customHeight="1">
      <c r="A131" s="95" t="s">
        <v>230</v>
      </c>
      <c r="B131" s="21"/>
      <c r="C131" s="47" t="s">
        <v>231</v>
      </c>
      <c r="D131" s="47"/>
      <c r="E131" s="48" t="e">
        <f>#REF!+[2]CSM!E126+#REF!+[2]YY!D126+'[2]Zone verzi'!E125+'[2]67020330'!E125+[2]XX!D126+'[2]6703004'!E125+'[2]67020306'!E125+'[2]670250'!E125</f>
        <v>#REF!</v>
      </c>
      <c r="F131" s="48" t="e">
        <f>#REF!+[2]CSM!F126+#REF!+[2]YY!E126+'[2]Zone verzi'!F125+'[2]67020330'!F125+[2]XX!E126+'[2]6703004'!F125+'[2]67020306'!F125+'[2]670250'!F125</f>
        <v>#REF!</v>
      </c>
      <c r="G131" s="48" t="e">
        <f>#REF!+[2]CSM!G126+#REF!+[2]YY!F126+'[2]Zone verzi'!G125+'[2]67020330'!G125+[2]XX!F126+'[2]6703004'!G125+'[2]67020306'!G125+'[2]670250'!G125</f>
        <v>#REF!</v>
      </c>
      <c r="H131" s="48" t="e">
        <f>#REF!+[2]CSM!H126+#REF!+[2]YY!G126+'[2]Zone verzi'!H125+'[2]67020330'!H125+[2]XX!G126+'[2]6703004'!H125+'[2]67020306'!H125+'[2]670250'!H125</f>
        <v>#REF!</v>
      </c>
      <c r="I131" s="48" t="e">
        <f>#REF!+[2]CSM!I126+#REF!+[2]YY!H126+'[2]Zone verzi'!I125+'[2]67020330'!I125+[2]XX!H126+'[2]6703004'!I125+'[2]67020306'!I125+'[2]670250'!I125</f>
        <v>#REF!</v>
      </c>
      <c r="J131" s="48" t="e">
        <f>#REF!+[2]CSM!J126+#REF!+[2]YY!I126+'[2]Zone verzi'!J125+'[2]67020330'!J125+[2]XX!I126+'[2]6703004'!J125+'[2]67020306'!J125+'[2]670250'!J125</f>
        <v>#REF!</v>
      </c>
      <c r="K131" s="48" t="e">
        <f>#REF!+[2]CSM!K126+#REF!+[2]YY!J126+'[2]Zone verzi'!K125+'[2]67020330'!K125+[2]XX!J126+'[2]6703004'!K125+'[2]67020306'!K125+'[2]670250'!K125</f>
        <v>#REF!</v>
      </c>
      <c r="L131" s="48" t="e">
        <f>#REF!+[2]CSM!L126+#REF!+[2]YY!K126+'[2]Zone verzi'!L125+'[2]67020330'!L125+[2]XX!K126+'[2]6703004'!L125+'[2]67020306'!L125+'[2]670250'!L125</f>
        <v>#REF!</v>
      </c>
      <c r="M131" s="13"/>
    </row>
    <row r="132" spans="1:13" s="14" customFormat="1" ht="20.100000000000001" hidden="1" customHeight="1">
      <c r="A132" s="19" t="s">
        <v>232</v>
      </c>
      <c r="B132" s="28"/>
      <c r="C132" s="20" t="s">
        <v>233</v>
      </c>
      <c r="D132" s="20"/>
      <c r="E132" s="1" t="e">
        <f>#REF!+[2]CSM!E127+#REF!+[2]YY!D127+'[2]Zone verzi'!E126+'[2]67020330'!E126+[2]XX!D127+'[2]6703004'!E126+'[2]67020306'!E126+'[2]670250'!E126</f>
        <v>#REF!</v>
      </c>
      <c r="F132" s="1" t="e">
        <f>#REF!+[2]CSM!F127+#REF!+[2]YY!E127+'[2]Zone verzi'!F126+'[2]67020330'!F126+[2]XX!E127+'[2]6703004'!F126+'[2]67020306'!F126+'[2]670250'!F126</f>
        <v>#REF!</v>
      </c>
      <c r="G132" s="1" t="e">
        <f>#REF!+[2]CSM!G127+#REF!+[2]YY!F127+'[2]Zone verzi'!G126+'[2]67020330'!G126+[2]XX!F127+'[2]6703004'!G126+'[2]67020306'!G126+'[2]670250'!G126</f>
        <v>#REF!</v>
      </c>
      <c r="H132" s="1" t="e">
        <f>#REF!+[2]CSM!H127+#REF!+[2]YY!G127+'[2]Zone verzi'!H126+'[2]67020330'!H126+[2]XX!G127+'[2]6703004'!H126+'[2]67020306'!H126+'[2]670250'!H126</f>
        <v>#REF!</v>
      </c>
      <c r="I132" s="1" t="e">
        <f>#REF!+[2]CSM!I127+#REF!+[2]YY!H127+'[2]Zone verzi'!I126+'[2]67020330'!I126+[2]XX!H127+'[2]6703004'!I126+'[2]67020306'!I126+'[2]670250'!I126</f>
        <v>#REF!</v>
      </c>
      <c r="J132" s="1" t="e">
        <f>#REF!+[2]CSM!J127+#REF!+[2]YY!I127+'[2]Zone verzi'!J126+'[2]67020330'!J126+[2]XX!I127+'[2]6703004'!J126+'[2]67020306'!J126+'[2]670250'!J126</f>
        <v>#REF!</v>
      </c>
      <c r="K132" s="1" t="e">
        <f>#REF!+[2]CSM!K127+#REF!+[2]YY!J127+'[2]Zone verzi'!K126+'[2]67020330'!K126+[2]XX!J127+'[2]6703004'!K126+'[2]67020306'!K126+'[2]670250'!K126</f>
        <v>#REF!</v>
      </c>
      <c r="L132" s="1" t="e">
        <f>#REF!+[2]CSM!L127+#REF!+[2]YY!K127+'[2]Zone verzi'!L126+'[2]67020330'!L126+[2]XX!K127+'[2]6703004'!L126+'[2]67020306'!L126+'[2]670250'!L126</f>
        <v>#REF!</v>
      </c>
      <c r="M132" s="13"/>
    </row>
    <row r="133" spans="1:13" s="14" customFormat="1" ht="15.75" hidden="1">
      <c r="A133" s="19"/>
      <c r="B133" s="22"/>
      <c r="C133" s="20"/>
      <c r="D133" s="20"/>
      <c r="E133" s="1" t="e">
        <f>#REF!+[2]CSM!E128+#REF!+[2]YY!D128+'[2]Zone verzi'!E127+'[2]67020330'!E127+[2]XX!D128+'[2]6703004'!E127+'[2]67020306'!E127+'[2]670250'!E127</f>
        <v>#REF!</v>
      </c>
      <c r="F133" s="1" t="e">
        <f>#REF!+[2]CSM!F128+#REF!+[2]YY!E128+'[2]Zone verzi'!F127+'[2]67020330'!F127+[2]XX!E128+'[2]6703004'!F127+'[2]67020306'!F127+'[2]670250'!F127</f>
        <v>#REF!</v>
      </c>
      <c r="G133" s="1" t="e">
        <f>#REF!+[2]CSM!G128+#REF!+[2]YY!F128+'[2]Zone verzi'!G127+'[2]67020330'!G127+[2]XX!F128+'[2]6703004'!G127+'[2]67020306'!G127+'[2]670250'!G127</f>
        <v>#REF!</v>
      </c>
      <c r="H133" s="1" t="e">
        <f>#REF!+[2]CSM!H128+#REF!+[2]YY!G128+'[2]Zone verzi'!H127+'[2]67020330'!H127+[2]XX!G128+'[2]6703004'!H127+'[2]67020306'!H127+'[2]670250'!H127</f>
        <v>#REF!</v>
      </c>
      <c r="I133" s="1" t="e">
        <f>#REF!+[2]CSM!I128+#REF!+[2]YY!H128+'[2]Zone verzi'!I127+'[2]67020330'!I127+[2]XX!H128+'[2]6703004'!I127+'[2]67020306'!I127+'[2]670250'!I127</f>
        <v>#REF!</v>
      </c>
      <c r="J133" s="1" t="e">
        <f>#REF!+[2]CSM!J128+#REF!+[2]YY!I128+'[2]Zone verzi'!J127+'[2]67020330'!J127+[2]XX!I128+'[2]6703004'!J127+'[2]67020306'!J127+'[2]670250'!J127</f>
        <v>#REF!</v>
      </c>
      <c r="K133" s="1" t="e">
        <f>#REF!+[2]CSM!K128+#REF!+[2]YY!J128+'[2]Zone verzi'!K127+'[2]67020330'!K127+[2]XX!J128+'[2]6703004'!K127+'[2]67020306'!K127+'[2]670250'!K127</f>
        <v>#REF!</v>
      </c>
      <c r="L133" s="1" t="e">
        <f>#REF!+[2]CSM!L128+#REF!+[2]YY!K128+'[2]Zone verzi'!L127+'[2]67020330'!L127+[2]XX!K128+'[2]6703004'!L127+'[2]67020306'!L127+'[2]670250'!L127</f>
        <v>#REF!</v>
      </c>
      <c r="M133" s="13"/>
    </row>
    <row r="134" spans="1:13" s="18" customFormat="1" ht="33" customHeight="1">
      <c r="A134" s="128" t="s">
        <v>234</v>
      </c>
      <c r="B134" s="128"/>
      <c r="C134" s="16" t="s">
        <v>235</v>
      </c>
      <c r="D134" s="16"/>
      <c r="E134" s="17">
        <f>E135</f>
        <v>0</v>
      </c>
      <c r="F134" s="17">
        <f>F135</f>
        <v>22900000</v>
      </c>
      <c r="G134" s="17">
        <f t="shared" ref="G134:L134" si="15">G135</f>
        <v>38111066</v>
      </c>
      <c r="H134" s="17">
        <f t="shared" si="15"/>
        <v>36525091</v>
      </c>
      <c r="I134" s="17">
        <f t="shared" si="15"/>
        <v>36525091</v>
      </c>
      <c r="J134" s="17">
        <f t="shared" si="15"/>
        <v>36525091</v>
      </c>
      <c r="K134" s="17">
        <f t="shared" si="15"/>
        <v>0</v>
      </c>
      <c r="L134" s="17">
        <f t="shared" si="15"/>
        <v>36525091</v>
      </c>
      <c r="M134" s="13"/>
    </row>
    <row r="135" spans="1:13" s="14" customFormat="1" ht="31.5" customHeight="1">
      <c r="A135" s="129" t="s">
        <v>236</v>
      </c>
      <c r="B135" s="130"/>
      <c r="C135" s="20" t="s">
        <v>237</v>
      </c>
      <c r="D135" s="20"/>
      <c r="E135" s="1">
        <f>E136+E137</f>
        <v>0</v>
      </c>
      <c r="F135" s="1">
        <f>F136+F137</f>
        <v>22900000</v>
      </c>
      <c r="G135" s="1">
        <f t="shared" ref="G135:L135" si="16">G136+G137</f>
        <v>38111066</v>
      </c>
      <c r="H135" s="1">
        <f t="shared" si="16"/>
        <v>36525091</v>
      </c>
      <c r="I135" s="1">
        <f t="shared" si="16"/>
        <v>36525091</v>
      </c>
      <c r="J135" s="1">
        <f t="shared" si="16"/>
        <v>36525091</v>
      </c>
      <c r="K135" s="1">
        <f t="shared" si="16"/>
        <v>0</v>
      </c>
      <c r="L135" s="1">
        <f t="shared" si="16"/>
        <v>36525091</v>
      </c>
      <c r="M135" s="13"/>
    </row>
    <row r="136" spans="1:13" s="14" customFormat="1" ht="15.75" customHeight="1">
      <c r="A136" s="19"/>
      <c r="B136" s="28" t="s">
        <v>238</v>
      </c>
      <c r="C136" s="23" t="s">
        <v>239</v>
      </c>
      <c r="D136" s="23"/>
      <c r="E136" s="1">
        <v>0</v>
      </c>
      <c r="F136" s="1">
        <f>'[1]67,03,04+P Teatru'!F131+'[1]67.03.06'!F131+'[1]67.05.01'!F132+'[1]67.03.14'!F132</f>
        <v>22900000</v>
      </c>
      <c r="G136" s="1">
        <f>'[1]67,03,04+P Teatru'!G131+'[1]67.03.06'!G131+'[1]67.05.01'!G132+'[1]67.03.14'!G132</f>
        <v>38111066</v>
      </c>
      <c r="H136" s="1">
        <f>'[1]67,03,04+P Teatru'!H131+'[1]67.03.06'!H131+'[1]67.05.01'!H132+'[1]67.03.14'!H132</f>
        <v>36525091</v>
      </c>
      <c r="I136" s="1">
        <f>'[1]67,03,04+P Teatru'!I131+'[1]67.03.06'!I131+'[1]67.05.01'!I132+'[1]67.03.14'!I132</f>
        <v>36525091</v>
      </c>
      <c r="J136" s="1">
        <f>'[1]67,03,04+P Teatru'!J131+'[1]67.03.06'!J131+'[1]67.05.01'!J132+'[1]67.03.14'!J132</f>
        <v>36525091</v>
      </c>
      <c r="K136" s="1">
        <f>'[1]67,03,04+P Teatru'!K131+'[1]67.03.06'!K131+'[1]67.05.01'!K132+'[1]67.03.14'!K132</f>
        <v>0</v>
      </c>
      <c r="L136" s="1">
        <f>'[1]67,03,04+P Teatru'!L131+'[1]67.03.06'!L131+'[1]67.05.01'!L132+'[1]67.03.14'!L132</f>
        <v>36525091</v>
      </c>
      <c r="M136" s="13"/>
    </row>
    <row r="137" spans="1:13" s="14" customFormat="1" ht="18" hidden="1" customHeight="1">
      <c r="A137" s="19"/>
      <c r="B137" s="22" t="s">
        <v>240</v>
      </c>
      <c r="C137" s="23" t="s">
        <v>241</v>
      </c>
      <c r="D137" s="23"/>
      <c r="E137" s="1">
        <v>0</v>
      </c>
      <c r="F137" s="1">
        <f>'[1]67,03,04+P Teatru'!F132+'[1]67.03.06'!F132</f>
        <v>0</v>
      </c>
      <c r="G137" s="1">
        <f>'[1]67,03,04+P Teatru'!G132+'[1]67.03.06'!G132</f>
        <v>0</v>
      </c>
      <c r="H137" s="1">
        <f>'[1]67,03,04+P Teatru'!H132+'[1]67.03.06'!H132</f>
        <v>0</v>
      </c>
      <c r="I137" s="1">
        <f>'[1]67,03,04+P Teatru'!I132+'[1]67.03.06'!I132</f>
        <v>0</v>
      </c>
      <c r="J137" s="1">
        <f>'[1]67,03,04+P Teatru'!J132+'[1]67.03.06'!J132</f>
        <v>0</v>
      </c>
      <c r="K137" s="1">
        <f>'[1]67,03,04+P Teatru'!K132+'[1]67.03.06'!K132</f>
        <v>0</v>
      </c>
      <c r="L137" s="1">
        <f>'[1]67,03,04+P Teatru'!L132+'[1]67.03.06'!L132</f>
        <v>0</v>
      </c>
      <c r="M137" s="13"/>
    </row>
    <row r="138" spans="1:13" s="14" customFormat="1" ht="20.100000000000001" hidden="1" customHeight="1">
      <c r="A138" s="19"/>
      <c r="B138" s="33" t="s">
        <v>242</v>
      </c>
      <c r="C138" s="23" t="s">
        <v>243</v>
      </c>
      <c r="D138" s="23"/>
      <c r="E138" s="1" t="e">
        <f>#REF!+[2]CSM!E133+#REF!+[2]YY!D133+'[2]Zone verzi'!E132+'[2]67020330'!E132+[2]XX!D133+'[2]6703004'!E132+'[2]67020306'!E132+'[2]670250'!E132</f>
        <v>#REF!</v>
      </c>
      <c r="F138" s="1" t="e">
        <f>[2]CSM!F133+[2]YY!E133+'[2]Zone verzi'!F132+'[2]67020330'!F132+[2]XX!E133+'[2]6703004'!F132+'[2]67020306'!F132+'[2]670250'!F132</f>
        <v>#REF!</v>
      </c>
      <c r="G138" s="1" t="e">
        <f>[2]CSM!G133+[2]YY!F133+'[2]Zone verzi'!G132+'[2]67020330'!G132+[2]XX!F133+'[2]6703004'!G132+'[2]67020306'!G132+'[2]670250'!G132</f>
        <v>#REF!</v>
      </c>
      <c r="H138" s="1" t="e">
        <f>[2]CSM!H133+[2]YY!G133+'[2]Zone verzi'!H132+'[2]67020330'!H132+[2]XX!G133+'[2]6703004'!H132+'[2]67020306'!H132+'[2]670250'!H132</f>
        <v>#REF!</v>
      </c>
      <c r="I138" s="1" t="e">
        <f>[2]CSM!I133+[2]YY!H133+'[2]Zone verzi'!I132+'[2]67020330'!I132+[2]XX!H133+'[2]6703004'!I132+'[2]67020306'!I132+'[2]670250'!I132</f>
        <v>#REF!</v>
      </c>
      <c r="J138" s="1" t="e">
        <f>[2]CSM!J133+[2]YY!I133+'[2]Zone verzi'!J132+'[2]67020330'!J132+[2]XX!I133+'[2]6703004'!J132+'[2]67020306'!J132+'[2]670250'!J132</f>
        <v>#REF!</v>
      </c>
      <c r="K138" s="1">
        <f>[2]CSM!K133+[2]YY!J133+'[2]Zone verzi'!K132+'[2]67020330'!K132+[2]XX!J133+'[2]6703004'!K132+'[2]67020306'!K132+'[2]670250'!K132</f>
        <v>5060889</v>
      </c>
      <c r="L138" s="1" t="e">
        <f>[2]CSM!L133+[2]YY!K133+'[2]Zone verzi'!L132+'[2]67020330'!L132+[2]XX!K133+'[2]6703004'!L132+'[2]67020306'!L132+'[2]670250'!L132</f>
        <v>#REF!</v>
      </c>
      <c r="M138" s="13"/>
    </row>
    <row r="139" spans="1:13" s="14" customFormat="1" ht="20.100000000000001" hidden="1" customHeight="1">
      <c r="A139" s="19"/>
      <c r="B139" s="33" t="s">
        <v>244</v>
      </c>
      <c r="C139" s="23" t="s">
        <v>245</v>
      </c>
      <c r="D139" s="23"/>
      <c r="E139" s="1" t="e">
        <f>#REF!+[2]CSM!E134+#REF!+[2]YY!D134+'[2]Zone verzi'!E133+'[2]67020330'!E133+[2]XX!D134+'[2]6703004'!E133+'[2]67020306'!E133+'[2]670250'!E133</f>
        <v>#REF!</v>
      </c>
      <c r="F139" s="1" t="e">
        <f>[2]CSM!F134+[2]YY!E134+'[2]Zone verzi'!F133+'[2]67020330'!F133+[2]XX!E134+'[2]6703004'!F133+'[2]67020306'!F133+'[2]670250'!F133</f>
        <v>#REF!</v>
      </c>
      <c r="G139" s="1" t="e">
        <f>[2]CSM!G134+[2]YY!F134+'[2]Zone verzi'!G133+'[2]67020330'!G133+[2]XX!F134+'[2]6703004'!G133+'[2]67020306'!G133+'[2]670250'!G133</f>
        <v>#REF!</v>
      </c>
      <c r="H139" s="1" t="e">
        <f>[2]CSM!H134+[2]YY!G134+'[2]Zone verzi'!H133+'[2]67020330'!H133+[2]XX!G134+'[2]6703004'!H133+'[2]67020306'!H133+'[2]670250'!H133</f>
        <v>#REF!</v>
      </c>
      <c r="I139" s="1" t="e">
        <f>[2]CSM!I134+[2]YY!H134+'[2]Zone verzi'!I133+'[2]67020330'!I133+[2]XX!H134+'[2]6703004'!I133+'[2]67020306'!I133+'[2]670250'!I133</f>
        <v>#REF!</v>
      </c>
      <c r="J139" s="1" t="e">
        <f>[2]CSM!J134+[2]YY!I134+'[2]Zone verzi'!J133+'[2]67020330'!J133+[2]XX!I134+'[2]6703004'!J133+'[2]67020306'!J133+'[2]670250'!J133</f>
        <v>#REF!</v>
      </c>
      <c r="K139" s="1">
        <f>[2]CSM!K134+[2]YY!J134+'[2]Zone verzi'!K133+'[2]67020330'!K133+[2]XX!J134+'[2]6703004'!K133+'[2]67020306'!K133+'[2]670250'!K133</f>
        <v>0</v>
      </c>
      <c r="L139" s="1" t="e">
        <f>[2]CSM!L134+[2]YY!K134+'[2]Zone verzi'!L133+'[2]67020330'!L133+[2]XX!K134+'[2]6703004'!L133+'[2]67020306'!L133+'[2]670250'!L133</f>
        <v>#REF!</v>
      </c>
      <c r="M139" s="13"/>
    </row>
    <row r="140" spans="1:13" s="14" customFormat="1" ht="20.100000000000001" hidden="1" customHeight="1">
      <c r="A140" s="22"/>
      <c r="B140" s="33" t="s">
        <v>246</v>
      </c>
      <c r="C140" s="23" t="s">
        <v>247</v>
      </c>
      <c r="D140" s="23"/>
      <c r="E140" s="1" t="e">
        <f>#REF!+[2]CSM!E135+#REF!+[2]YY!D135+'[2]Zone verzi'!E134+'[2]67020330'!E134+[2]XX!D135+'[2]6703004'!E134+'[2]67020306'!E134+'[2]670250'!E134</f>
        <v>#REF!</v>
      </c>
      <c r="F140" s="1" t="e">
        <f>[2]CSM!F135+[2]YY!E135+'[2]Zone verzi'!F134+'[2]67020330'!F134+[2]XX!E135+'[2]6703004'!F134+'[2]67020306'!F134+'[2]670250'!F134</f>
        <v>#REF!</v>
      </c>
      <c r="G140" s="1" t="e">
        <f>[2]CSM!G135+[2]YY!F135+'[2]Zone verzi'!G134+'[2]67020330'!G134+[2]XX!F135+'[2]6703004'!G134+'[2]67020306'!G134+'[2]670250'!G134</f>
        <v>#REF!</v>
      </c>
      <c r="H140" s="1" t="e">
        <f>[2]CSM!H135+[2]YY!G135+'[2]Zone verzi'!H134+'[2]67020330'!H134+[2]XX!G135+'[2]6703004'!H134+'[2]67020306'!H134+'[2]670250'!H134</f>
        <v>#REF!</v>
      </c>
      <c r="I140" s="1" t="e">
        <f>[2]CSM!I135+[2]YY!H135+'[2]Zone verzi'!I134+'[2]67020330'!I134+[2]XX!H135+'[2]6703004'!I134+'[2]67020306'!I134+'[2]670250'!I134</f>
        <v>#REF!</v>
      </c>
      <c r="J140" s="1" t="e">
        <f>[2]CSM!J135+[2]YY!I135+'[2]Zone verzi'!J134+'[2]67020330'!J134+[2]XX!I135+'[2]6703004'!J134+'[2]67020306'!J134+'[2]670250'!J134</f>
        <v>#REF!</v>
      </c>
      <c r="K140" s="1">
        <f>[2]CSM!K135+[2]YY!J135+'[2]Zone verzi'!K134+'[2]67020330'!K134+[2]XX!J135+'[2]6703004'!K134+'[2]67020306'!K134+'[2]670250'!K134</f>
        <v>0</v>
      </c>
      <c r="L140" s="1" t="e">
        <f>[2]CSM!L135+[2]YY!K135+'[2]Zone verzi'!L134+'[2]67020330'!L134+[2]XX!K135+'[2]6703004'!L134+'[2]67020306'!L134+'[2]670250'!L134</f>
        <v>#REF!</v>
      </c>
      <c r="M140" s="13"/>
    </row>
    <row r="141" spans="1:13" s="14" customFormat="1" ht="20.100000000000001" hidden="1" customHeight="1">
      <c r="A141" s="22"/>
      <c r="B141" s="33" t="s">
        <v>248</v>
      </c>
      <c r="C141" s="23" t="s">
        <v>249</v>
      </c>
      <c r="D141" s="23"/>
      <c r="E141" s="1" t="e">
        <f>#REF!+[2]CSM!E136+#REF!+[2]YY!D136+'[2]Zone verzi'!E135+'[2]67020330'!E135+[2]XX!D136+'[2]6703004'!E135+'[2]67020306'!E135+'[2]670250'!E135</f>
        <v>#REF!</v>
      </c>
      <c r="F141" s="1" t="e">
        <f>[2]CSM!F136+[2]YY!E136+'[2]Zone verzi'!F135+'[2]67020330'!F135+[2]XX!E136+'[2]6703004'!F135+'[2]67020306'!F135+'[2]670250'!F135</f>
        <v>#REF!</v>
      </c>
      <c r="G141" s="1" t="e">
        <f>[2]CSM!G136+[2]YY!F136+'[2]Zone verzi'!G135+'[2]67020330'!G135+[2]XX!F136+'[2]6703004'!G135+'[2]67020306'!G135+'[2]670250'!G135</f>
        <v>#REF!</v>
      </c>
      <c r="H141" s="1" t="e">
        <f>[2]CSM!H136+[2]YY!G136+'[2]Zone verzi'!H135+'[2]67020330'!H135+[2]XX!G136+'[2]6703004'!H135+'[2]67020306'!H135+'[2]670250'!H135</f>
        <v>#REF!</v>
      </c>
      <c r="I141" s="1" t="e">
        <f>[2]CSM!I136+[2]YY!H136+'[2]Zone verzi'!I135+'[2]67020330'!I135+[2]XX!H136+'[2]6703004'!I135+'[2]67020306'!I135+'[2]670250'!I135</f>
        <v>#REF!</v>
      </c>
      <c r="J141" s="1" t="e">
        <f>[2]CSM!J136+[2]YY!I136+'[2]Zone verzi'!J135+'[2]67020330'!J135+[2]XX!I136+'[2]6703004'!J135+'[2]67020306'!J135+'[2]670250'!J135</f>
        <v>#REF!</v>
      </c>
      <c r="K141" s="1">
        <f>[2]CSM!K136+[2]YY!J136+'[2]Zone verzi'!K135+'[2]67020330'!K135+[2]XX!J136+'[2]6703004'!K135+'[2]67020306'!K135+'[2]670250'!K135</f>
        <v>0</v>
      </c>
      <c r="L141" s="1" t="e">
        <f>[2]CSM!L136+[2]YY!K136+'[2]Zone verzi'!L135+'[2]67020330'!L135+[2]XX!K136+'[2]6703004'!L135+'[2]67020306'!L135+'[2]670250'!L135</f>
        <v>#REF!</v>
      </c>
      <c r="M141" s="13"/>
    </row>
    <row r="142" spans="1:13" s="14" customFormat="1" ht="20.100000000000001" hidden="1" customHeight="1">
      <c r="A142" s="22"/>
      <c r="B142" s="33" t="s">
        <v>250</v>
      </c>
      <c r="C142" s="23" t="s">
        <v>251</v>
      </c>
      <c r="D142" s="23"/>
      <c r="E142" s="1" t="e">
        <f>#REF!+[2]CSM!E137+#REF!+[2]YY!D137+'[2]Zone verzi'!E136+'[2]67020330'!E136+[2]XX!D137+'[2]6703004'!E136+'[2]67020306'!E136+'[2]670250'!E136</f>
        <v>#REF!</v>
      </c>
      <c r="F142" s="1" t="e">
        <f>[2]CSM!F137+[2]YY!E137+'[2]Zone verzi'!F136+'[2]67020330'!F136+[2]XX!E137+'[2]6703004'!F136+'[2]67020306'!F136+'[2]670250'!F136</f>
        <v>#REF!</v>
      </c>
      <c r="G142" s="1" t="e">
        <f>[2]CSM!G137+[2]YY!F137+'[2]Zone verzi'!G136+'[2]67020330'!G136+[2]XX!F137+'[2]6703004'!G136+'[2]67020306'!G136+'[2]670250'!G136</f>
        <v>#REF!</v>
      </c>
      <c r="H142" s="1" t="e">
        <f>[2]CSM!H137+[2]YY!G137+'[2]Zone verzi'!H136+'[2]67020330'!H136+[2]XX!G137+'[2]6703004'!H136+'[2]67020306'!H136+'[2]670250'!H136</f>
        <v>#REF!</v>
      </c>
      <c r="I142" s="1" t="e">
        <f>[2]CSM!I137+[2]YY!H137+'[2]Zone verzi'!I136+'[2]67020330'!I136+[2]XX!H137+'[2]6703004'!I136+'[2]67020306'!I136+'[2]670250'!I136</f>
        <v>#REF!</v>
      </c>
      <c r="J142" s="1" t="e">
        <f>[2]CSM!J137+[2]YY!I137+'[2]Zone verzi'!J136+'[2]67020330'!J136+[2]XX!I137+'[2]6703004'!J136+'[2]67020306'!J136+'[2]670250'!J136</f>
        <v>#REF!</v>
      </c>
      <c r="K142" s="1">
        <f>[2]CSM!K137+[2]YY!J137+'[2]Zone verzi'!K136+'[2]67020330'!K136+[2]XX!J137+'[2]6703004'!K136+'[2]67020306'!K136+'[2]670250'!K136</f>
        <v>0</v>
      </c>
      <c r="L142" s="1" t="e">
        <f>[2]CSM!L137+[2]YY!K137+'[2]Zone verzi'!L136+'[2]67020330'!L136+[2]XX!K137+'[2]6703004'!L136+'[2]67020306'!L136+'[2]670250'!L136</f>
        <v>#REF!</v>
      </c>
      <c r="M142" s="13"/>
    </row>
    <row r="143" spans="1:13" s="14" customFormat="1" ht="20.100000000000001" hidden="1" customHeight="1">
      <c r="A143" s="22"/>
      <c r="B143" s="33" t="s">
        <v>252</v>
      </c>
      <c r="C143" s="23" t="s">
        <v>253</v>
      </c>
      <c r="D143" s="23"/>
      <c r="E143" s="1" t="e">
        <f>#REF!+[2]CSM!E138+#REF!+[2]YY!D138+'[2]Zone verzi'!E137+'[2]67020330'!E137+[2]XX!D138+'[2]6703004'!E137+'[2]67020306'!E137+'[2]670250'!E137</f>
        <v>#REF!</v>
      </c>
      <c r="F143" s="1" t="e">
        <f>[2]CSM!F138+[2]YY!E138+'[2]Zone verzi'!F137+'[2]67020330'!F137+[2]XX!E138+'[2]6703004'!F137+'[2]67020306'!F137+'[2]670250'!F137</f>
        <v>#REF!</v>
      </c>
      <c r="G143" s="1" t="e">
        <f>[2]CSM!G138+[2]YY!F138+'[2]Zone verzi'!G137+'[2]67020330'!G137+[2]XX!F138+'[2]6703004'!G137+'[2]67020306'!G137+'[2]670250'!G137</f>
        <v>#REF!</v>
      </c>
      <c r="H143" s="1" t="e">
        <f>[2]CSM!H138+[2]YY!G138+'[2]Zone verzi'!H137+'[2]67020330'!H137+[2]XX!G138+'[2]6703004'!H137+'[2]67020306'!H137+'[2]670250'!H137</f>
        <v>#REF!</v>
      </c>
      <c r="I143" s="1" t="e">
        <f>[2]CSM!I138+[2]YY!H138+'[2]Zone verzi'!I137+'[2]67020330'!I137+[2]XX!H138+'[2]6703004'!I137+'[2]67020306'!I137+'[2]670250'!I137</f>
        <v>#REF!</v>
      </c>
      <c r="J143" s="1" t="e">
        <f>[2]CSM!J138+[2]YY!I138+'[2]Zone verzi'!J137+'[2]67020330'!J137+[2]XX!I138+'[2]6703004'!J137+'[2]67020306'!J137+'[2]670250'!J137</f>
        <v>#REF!</v>
      </c>
      <c r="K143" s="1">
        <f>[2]CSM!K138+[2]YY!J138+'[2]Zone verzi'!K137+'[2]67020330'!K137+[2]XX!J138+'[2]6703004'!K137+'[2]67020306'!K137+'[2]670250'!K137</f>
        <v>0</v>
      </c>
      <c r="L143" s="1" t="e">
        <f>[2]CSM!L138+[2]YY!K138+'[2]Zone verzi'!L137+'[2]67020330'!L137+[2]XX!K138+'[2]6703004'!L137+'[2]67020306'!L137+'[2]670250'!L137</f>
        <v>#REF!</v>
      </c>
      <c r="M143" s="13"/>
    </row>
    <row r="144" spans="1:13" s="14" customFormat="1" ht="20.100000000000001" hidden="1" customHeight="1">
      <c r="A144" s="22"/>
      <c r="B144" s="33" t="s">
        <v>254</v>
      </c>
      <c r="C144" s="23" t="s">
        <v>255</v>
      </c>
      <c r="D144" s="23"/>
      <c r="E144" s="1" t="e">
        <f>#REF!+[2]CSM!E139+#REF!+[2]YY!D139+'[2]Zone verzi'!E138+'[2]67020330'!E138+[2]XX!D139+'[2]6703004'!E138+'[2]67020306'!E138+'[2]670250'!E138</f>
        <v>#REF!</v>
      </c>
      <c r="F144" s="1" t="e">
        <f>[2]CSM!F139+[2]YY!E139+'[2]Zone verzi'!F138+'[2]67020330'!F138+[2]XX!E139+'[2]6703004'!F138+'[2]67020306'!F138+'[2]670250'!F138</f>
        <v>#REF!</v>
      </c>
      <c r="G144" s="1" t="e">
        <f>[2]CSM!G139+[2]YY!F139+'[2]Zone verzi'!G138+'[2]67020330'!G138+[2]XX!F139+'[2]6703004'!G138+'[2]67020306'!G138+'[2]670250'!G138</f>
        <v>#REF!</v>
      </c>
      <c r="H144" s="1" t="e">
        <f>[2]CSM!H139+[2]YY!G139+'[2]Zone verzi'!H138+'[2]67020330'!H138+[2]XX!G139+'[2]6703004'!H138+'[2]67020306'!H138+'[2]670250'!H138</f>
        <v>#REF!</v>
      </c>
      <c r="I144" s="1" t="e">
        <f>[2]CSM!I139+[2]YY!H139+'[2]Zone verzi'!I138+'[2]67020330'!I138+[2]XX!H139+'[2]6703004'!I138+'[2]67020306'!I138+'[2]670250'!I138</f>
        <v>#REF!</v>
      </c>
      <c r="J144" s="1" t="e">
        <f>[2]CSM!J139+[2]YY!I139+'[2]Zone verzi'!J138+'[2]67020330'!J138+[2]XX!I139+'[2]6703004'!J138+'[2]67020306'!J138+'[2]670250'!J138</f>
        <v>#REF!</v>
      </c>
      <c r="K144" s="1">
        <f>[2]CSM!K139+[2]YY!J139+'[2]Zone verzi'!K138+'[2]67020330'!K138+[2]XX!J139+'[2]6703004'!K138+'[2]67020306'!K138+'[2]670250'!K138</f>
        <v>0</v>
      </c>
      <c r="L144" s="1" t="e">
        <f>[2]CSM!L139+[2]YY!K139+'[2]Zone verzi'!L138+'[2]67020330'!L138+[2]XX!K139+'[2]6703004'!L138+'[2]67020306'!L138+'[2]670250'!L138</f>
        <v>#REF!</v>
      </c>
      <c r="M144" s="13"/>
    </row>
    <row r="145" spans="1:13" s="18" customFormat="1" ht="20.100000000000001" hidden="1" customHeight="1">
      <c r="A145" s="96"/>
      <c r="B145" s="49" t="s">
        <v>256</v>
      </c>
      <c r="C145" s="50" t="s">
        <v>257</v>
      </c>
      <c r="D145" s="50"/>
      <c r="E145" s="17" t="e">
        <f>#REF!+[2]CSM!E140+#REF!+[2]YY!D140+'[2]Zone verzi'!E139+'[2]67020330'!E139+[2]XX!D140+'[2]6703004'!E139+'[2]67020306'!E139+'[2]670250'!E139</f>
        <v>#REF!</v>
      </c>
      <c r="F145" s="1" t="e">
        <f>[2]CSM!F140+[2]YY!E140+'[2]Zone verzi'!F139+'[2]67020330'!F139+[2]XX!E140+'[2]6703004'!F139+'[2]67020306'!F139+'[2]670250'!F139</f>
        <v>#REF!</v>
      </c>
      <c r="G145" s="1" t="e">
        <f>[2]CSM!G140+[2]YY!F140+'[2]Zone verzi'!G139+'[2]67020330'!G139+[2]XX!F140+'[2]6703004'!G139+'[2]67020306'!G139+'[2]670250'!G139</f>
        <v>#REF!</v>
      </c>
      <c r="H145" s="1" t="e">
        <f>[2]CSM!H140+[2]YY!G140+'[2]Zone verzi'!H139+'[2]67020330'!H139+[2]XX!G140+'[2]6703004'!H139+'[2]67020306'!H139+'[2]670250'!H139</f>
        <v>#REF!</v>
      </c>
      <c r="I145" s="1" t="e">
        <f>[2]CSM!I140+[2]YY!H140+'[2]Zone verzi'!I139+'[2]67020330'!I139+[2]XX!H140+'[2]6703004'!I139+'[2]67020306'!I139+'[2]670250'!I139</f>
        <v>#REF!</v>
      </c>
      <c r="J145" s="1" t="e">
        <f>[2]CSM!J140+[2]YY!I140+'[2]Zone verzi'!J139+'[2]67020330'!J139+[2]XX!I140+'[2]6703004'!J139+'[2]67020306'!J139+'[2]670250'!J139</f>
        <v>#REF!</v>
      </c>
      <c r="K145" s="1">
        <f>[2]CSM!K140+[2]YY!J140+'[2]Zone verzi'!K139+'[2]67020330'!K139+[2]XX!J140+'[2]6703004'!K139+'[2]67020306'!K139+'[2]670250'!K139</f>
        <v>0</v>
      </c>
      <c r="L145" s="1" t="e">
        <f>[2]CSM!L140+[2]YY!K140+'[2]Zone verzi'!L139+'[2]67020330'!L139+[2]XX!K140+'[2]6703004'!L139+'[2]67020306'!L139+'[2]670250'!L139</f>
        <v>#REF!</v>
      </c>
      <c r="M145" s="13"/>
    </row>
    <row r="146" spans="1:13" s="18" customFormat="1" ht="20.100000000000001" hidden="1" customHeight="1">
      <c r="A146" s="96"/>
      <c r="B146" s="49" t="s">
        <v>258</v>
      </c>
      <c r="C146" s="50" t="s">
        <v>259</v>
      </c>
      <c r="D146" s="50"/>
      <c r="E146" s="17" t="e">
        <f>#REF!+[2]CSM!E141+#REF!+[2]YY!D141+'[2]Zone verzi'!E140+'[2]67020330'!E140+[2]XX!D141+'[2]6703004'!E140+'[2]67020306'!E140+'[2]670250'!E140</f>
        <v>#REF!</v>
      </c>
      <c r="F146" s="1" t="e">
        <f>[2]CSM!F141+[2]YY!E141+'[2]Zone verzi'!F140+'[2]67020330'!F140+[2]XX!E141+'[2]6703004'!F140+'[2]67020306'!F140+'[2]670250'!F140</f>
        <v>#REF!</v>
      </c>
      <c r="G146" s="1" t="e">
        <f>[2]CSM!G141+[2]YY!F141+'[2]Zone verzi'!G140+'[2]67020330'!G140+[2]XX!F141+'[2]6703004'!G140+'[2]67020306'!G140+'[2]670250'!G140</f>
        <v>#REF!</v>
      </c>
      <c r="H146" s="1" t="e">
        <f>[2]CSM!H141+[2]YY!G141+'[2]Zone verzi'!H140+'[2]67020330'!H140+[2]XX!G141+'[2]6703004'!H140+'[2]67020306'!H140+'[2]670250'!H140</f>
        <v>#REF!</v>
      </c>
      <c r="I146" s="1" t="e">
        <f>[2]CSM!I141+[2]YY!H141+'[2]Zone verzi'!I140+'[2]67020330'!I140+[2]XX!H141+'[2]6703004'!I140+'[2]67020306'!I140+'[2]670250'!I140</f>
        <v>#REF!</v>
      </c>
      <c r="J146" s="1" t="e">
        <f>[2]CSM!J141+[2]YY!I141+'[2]Zone verzi'!J140+'[2]67020330'!J140+[2]XX!I141+'[2]6703004'!J140+'[2]67020306'!J140+'[2]670250'!J140</f>
        <v>#REF!</v>
      </c>
      <c r="K146" s="1">
        <f>[2]CSM!K141+[2]YY!J141+'[2]Zone verzi'!K140+'[2]67020330'!K140+[2]XX!J141+'[2]6703004'!K140+'[2]67020306'!K140+'[2]670250'!K140</f>
        <v>0</v>
      </c>
      <c r="L146" s="1" t="e">
        <f>[2]CSM!L141+[2]YY!K141+'[2]Zone verzi'!L140+'[2]67020330'!L140+[2]XX!K141+'[2]6703004'!L140+'[2]67020306'!L140+'[2]670250'!L140</f>
        <v>#REF!</v>
      </c>
      <c r="M146" s="13"/>
    </row>
    <row r="147" spans="1:13" s="18" customFormat="1" ht="20.100000000000001" hidden="1" customHeight="1">
      <c r="A147" s="96"/>
      <c r="B147" s="49" t="s">
        <v>260</v>
      </c>
      <c r="C147" s="50" t="s">
        <v>261</v>
      </c>
      <c r="D147" s="50"/>
      <c r="E147" s="17" t="e">
        <f>#REF!+[2]CSM!E142+#REF!+[2]YY!D142+'[2]Zone verzi'!E141+'[2]67020330'!E141+[2]XX!D142+'[2]6703004'!E141+'[2]67020306'!E141+'[2]670250'!E141</f>
        <v>#REF!</v>
      </c>
      <c r="F147" s="1" t="e">
        <f>[2]CSM!F142+[2]YY!E142+'[2]Zone verzi'!F141+'[2]67020330'!F141+[2]XX!E142+'[2]6703004'!F141+'[2]67020306'!F141+'[2]670250'!F141</f>
        <v>#REF!</v>
      </c>
      <c r="G147" s="1" t="e">
        <f>[2]CSM!G142+[2]YY!F142+'[2]Zone verzi'!G141+'[2]67020330'!G141+[2]XX!F142+'[2]6703004'!G141+'[2]67020306'!G141+'[2]670250'!G141</f>
        <v>#REF!</v>
      </c>
      <c r="H147" s="1" t="e">
        <f>[2]CSM!H142+[2]YY!G142+'[2]Zone verzi'!H141+'[2]67020330'!H141+[2]XX!G142+'[2]6703004'!H141+'[2]67020306'!H141+'[2]670250'!H141</f>
        <v>#REF!</v>
      </c>
      <c r="I147" s="1" t="e">
        <f>[2]CSM!I142+[2]YY!H142+'[2]Zone verzi'!I141+'[2]67020330'!I141+[2]XX!H142+'[2]6703004'!I141+'[2]67020306'!I141+'[2]670250'!I141</f>
        <v>#REF!</v>
      </c>
      <c r="J147" s="1" t="e">
        <f>[2]CSM!J142+[2]YY!I142+'[2]Zone verzi'!J141+'[2]67020330'!J141+[2]XX!I142+'[2]6703004'!J141+'[2]67020306'!J141+'[2]670250'!J141</f>
        <v>#REF!</v>
      </c>
      <c r="K147" s="1">
        <f>[2]CSM!K142+[2]YY!J142+'[2]Zone verzi'!K141+'[2]67020330'!K141+[2]XX!J142+'[2]6703004'!K141+'[2]67020306'!K141+'[2]670250'!K141</f>
        <v>0</v>
      </c>
      <c r="L147" s="1" t="e">
        <f>[2]CSM!L142+[2]YY!K142+'[2]Zone verzi'!L141+'[2]67020330'!L141+[2]XX!K142+'[2]6703004'!L141+'[2]67020306'!L141+'[2]670250'!L141</f>
        <v>#REF!</v>
      </c>
      <c r="M147" s="13"/>
    </row>
    <row r="148" spans="1:13" s="18" customFormat="1" ht="20.100000000000001" hidden="1" customHeight="1">
      <c r="A148" s="38" t="s">
        <v>262</v>
      </c>
      <c r="B148" s="38"/>
      <c r="C148" s="16" t="s">
        <v>263</v>
      </c>
      <c r="D148" s="16"/>
      <c r="E148" s="17" t="e">
        <f>#REF!+[2]CSM!E143+#REF!+[2]YY!D143+'[2]Zone verzi'!E142+'[2]67020330'!E142+[2]XX!D143+'[2]6703004'!E142+'[2]67020306'!E142+'[2]670250'!E142</f>
        <v>#REF!</v>
      </c>
      <c r="F148" s="1" t="e">
        <f>[2]CSM!F143+[2]YY!E143+'[2]Zone verzi'!F142+'[2]67020330'!F142+[2]XX!E143+'[2]6703004'!F142+'[2]67020306'!F142+'[2]670250'!F142</f>
        <v>#REF!</v>
      </c>
      <c r="G148" s="1" t="e">
        <f>[2]CSM!G143+[2]YY!F143+'[2]Zone verzi'!G142+'[2]67020330'!G142+[2]XX!F143+'[2]6703004'!G142+'[2]67020306'!G142+'[2]670250'!G142</f>
        <v>#REF!</v>
      </c>
      <c r="H148" s="1" t="e">
        <f>[2]CSM!H143+[2]YY!G143+'[2]Zone verzi'!H142+'[2]67020330'!H142+[2]XX!G143+'[2]6703004'!H142+'[2]67020306'!H142+'[2]670250'!H142</f>
        <v>#REF!</v>
      </c>
      <c r="I148" s="1" t="e">
        <f>[2]CSM!I143+[2]YY!H143+'[2]Zone verzi'!I142+'[2]67020330'!I142+[2]XX!H143+'[2]6703004'!I142+'[2]67020306'!I142+'[2]670250'!I142</f>
        <v>#REF!</v>
      </c>
      <c r="J148" s="1" t="e">
        <f>[2]CSM!J143+[2]YY!I143+'[2]Zone verzi'!J142+'[2]67020330'!J142+[2]XX!I143+'[2]6703004'!J142+'[2]67020306'!J142+'[2]670250'!J142</f>
        <v>#REF!</v>
      </c>
      <c r="K148" s="1">
        <f>[2]CSM!K143+[2]YY!J143+'[2]Zone verzi'!K142+'[2]67020330'!K142+[2]XX!J143+'[2]6703004'!K142+'[2]67020306'!K142+'[2]670250'!K142</f>
        <v>0</v>
      </c>
      <c r="L148" s="1" t="e">
        <f>[2]CSM!L143+[2]YY!K143+'[2]Zone verzi'!L142+'[2]67020330'!L142+[2]XX!K143+'[2]6703004'!L142+'[2]67020306'!L142+'[2]670250'!L142</f>
        <v>#REF!</v>
      </c>
      <c r="M148" s="13"/>
    </row>
    <row r="149" spans="1:13" s="14" customFormat="1" ht="20.100000000000001" hidden="1" customHeight="1">
      <c r="A149" s="19" t="s">
        <v>264</v>
      </c>
      <c r="B149" s="19"/>
      <c r="C149" s="20" t="s">
        <v>265</v>
      </c>
      <c r="D149" s="20"/>
      <c r="E149" s="1" t="e">
        <f>#REF!+[2]CSM!E144+#REF!+[2]YY!D144+'[2]Zone verzi'!E143+'[2]67020330'!E143+[2]XX!D144+'[2]6703004'!E143+'[2]67020306'!E143+'[2]670250'!E143</f>
        <v>#REF!</v>
      </c>
      <c r="F149" s="1" t="e">
        <f>[2]CSM!F144+[2]YY!E144+'[2]Zone verzi'!F143+'[2]67020330'!F143+[2]XX!E144+'[2]6703004'!F143+'[2]67020306'!F143+'[2]670250'!F143</f>
        <v>#REF!</v>
      </c>
      <c r="G149" s="1" t="e">
        <f>[2]CSM!G144+[2]YY!F144+'[2]Zone verzi'!G143+'[2]67020330'!G143+[2]XX!F144+'[2]6703004'!G143+'[2]67020306'!G143+'[2]670250'!G143</f>
        <v>#REF!</v>
      </c>
      <c r="H149" s="1" t="e">
        <f>[2]CSM!H144+[2]YY!G144+'[2]Zone verzi'!H143+'[2]67020330'!H143+[2]XX!G144+'[2]6703004'!H143+'[2]67020306'!H143+'[2]670250'!H143</f>
        <v>#REF!</v>
      </c>
      <c r="I149" s="1" t="e">
        <f>[2]CSM!I144+[2]YY!H144+'[2]Zone verzi'!I143+'[2]67020330'!I143+[2]XX!H144+'[2]6703004'!I143+'[2]67020306'!I143+'[2]670250'!I143</f>
        <v>#REF!</v>
      </c>
      <c r="J149" s="1" t="e">
        <f>[2]CSM!J144+[2]YY!I144+'[2]Zone verzi'!J143+'[2]67020330'!J143+[2]XX!I144+'[2]6703004'!J143+'[2]67020306'!J143+'[2]670250'!J143</f>
        <v>#REF!</v>
      </c>
      <c r="K149" s="1">
        <f>[2]CSM!K144+[2]YY!J144+'[2]Zone verzi'!K143+'[2]67020330'!K143+[2]XX!J144+'[2]6703004'!K143+'[2]67020306'!K143+'[2]670250'!K143</f>
        <v>0</v>
      </c>
      <c r="L149" s="1" t="e">
        <f>[2]CSM!L144+[2]YY!K144+'[2]Zone verzi'!L143+'[2]67020330'!L143+[2]XX!K144+'[2]6703004'!L143+'[2]67020306'!L143+'[2]670250'!L143</f>
        <v>#REF!</v>
      </c>
      <c r="M149" s="13"/>
    </row>
    <row r="150" spans="1:13" s="14" customFormat="1" ht="20.100000000000001" hidden="1" customHeight="1">
      <c r="A150" s="51"/>
      <c r="B150" s="28" t="s">
        <v>266</v>
      </c>
      <c r="C150" s="23" t="s">
        <v>267</v>
      </c>
      <c r="D150" s="23"/>
      <c r="E150" s="1" t="e">
        <f>#REF!+[2]CSM!E145+#REF!+[2]YY!D145+'[2]Zone verzi'!E144+'[2]67020330'!E144+[2]XX!D145+'[2]6703004'!E144+'[2]67020306'!E144+'[2]670250'!E144</f>
        <v>#REF!</v>
      </c>
      <c r="F150" s="1" t="e">
        <f>[2]CSM!F145+[2]YY!E145+'[2]Zone verzi'!F144+'[2]67020330'!F144+[2]XX!E145+'[2]6703004'!F144+'[2]67020306'!F144+'[2]670250'!F144</f>
        <v>#REF!</v>
      </c>
      <c r="G150" s="1" t="e">
        <f>[2]CSM!G145+[2]YY!F145+'[2]Zone verzi'!G144+'[2]67020330'!G144+[2]XX!F145+'[2]6703004'!G144+'[2]67020306'!G144+'[2]670250'!G144</f>
        <v>#REF!</v>
      </c>
      <c r="H150" s="1" t="e">
        <f>[2]CSM!H145+[2]YY!G145+'[2]Zone verzi'!H144+'[2]67020330'!H144+[2]XX!G145+'[2]6703004'!H144+'[2]67020306'!H144+'[2]670250'!H144</f>
        <v>#REF!</v>
      </c>
      <c r="I150" s="1" t="e">
        <f>[2]CSM!I145+[2]YY!H145+'[2]Zone verzi'!I144+'[2]67020330'!I144+[2]XX!H145+'[2]6703004'!I144+'[2]67020306'!I144+'[2]670250'!I144</f>
        <v>#REF!</v>
      </c>
      <c r="J150" s="1" t="e">
        <f>[2]CSM!J145+[2]YY!I145+'[2]Zone verzi'!J144+'[2]67020330'!J144+[2]XX!I145+'[2]6703004'!J144+'[2]67020306'!J144+'[2]670250'!J144</f>
        <v>#REF!</v>
      </c>
      <c r="K150" s="1">
        <f>[2]CSM!K145+[2]YY!J145+'[2]Zone verzi'!K144+'[2]67020330'!K144+[2]XX!J145+'[2]6703004'!K144+'[2]67020306'!K144+'[2]670250'!K144</f>
        <v>0</v>
      </c>
      <c r="L150" s="1" t="e">
        <f>[2]CSM!L145+[2]YY!K145+'[2]Zone verzi'!L144+'[2]67020330'!L144+[2]XX!K145+'[2]6703004'!L144+'[2]67020306'!L144+'[2]670250'!L144</f>
        <v>#REF!</v>
      </c>
      <c r="M150" s="13"/>
    </row>
    <row r="151" spans="1:13" s="14" customFormat="1" ht="20.100000000000001" hidden="1" customHeight="1">
      <c r="A151" s="51"/>
      <c r="B151" s="28" t="s">
        <v>268</v>
      </c>
      <c r="C151" s="23" t="s">
        <v>269</v>
      </c>
      <c r="D151" s="23"/>
      <c r="E151" s="1" t="e">
        <f>#REF!+[2]CSM!E146+#REF!+[2]YY!D146+'[2]Zone verzi'!E145+'[2]67020330'!E145+[2]XX!D146+'[2]6703004'!E145+'[2]67020306'!E145+'[2]670250'!E145</f>
        <v>#REF!</v>
      </c>
      <c r="F151" s="1" t="e">
        <f>[2]CSM!F146+[2]YY!E146+'[2]Zone verzi'!F145+'[2]67020330'!F145+[2]XX!E146+'[2]6703004'!F145+'[2]67020306'!F145+'[2]670250'!F145</f>
        <v>#REF!</v>
      </c>
      <c r="G151" s="1" t="e">
        <f>[2]CSM!G146+[2]YY!F146+'[2]Zone verzi'!G145+'[2]67020330'!G145+[2]XX!F146+'[2]6703004'!G145+'[2]67020306'!G145+'[2]670250'!G145</f>
        <v>#REF!</v>
      </c>
      <c r="H151" s="1" t="e">
        <f>[2]CSM!H146+[2]YY!G146+'[2]Zone verzi'!H145+'[2]67020330'!H145+[2]XX!G146+'[2]6703004'!H145+'[2]67020306'!H145+'[2]670250'!H145</f>
        <v>#REF!</v>
      </c>
      <c r="I151" s="1" t="e">
        <f>[2]CSM!I146+[2]YY!H146+'[2]Zone verzi'!I145+'[2]67020330'!I145+[2]XX!H146+'[2]6703004'!I145+'[2]67020306'!I145+'[2]670250'!I145</f>
        <v>#REF!</v>
      </c>
      <c r="J151" s="1" t="e">
        <f>[2]CSM!J146+[2]YY!I146+'[2]Zone verzi'!J145+'[2]67020330'!J145+[2]XX!I146+'[2]6703004'!J145+'[2]67020306'!J145+'[2]670250'!J145</f>
        <v>#REF!</v>
      </c>
      <c r="K151" s="1">
        <f>[2]CSM!K146+[2]YY!J146+'[2]Zone verzi'!K145+'[2]67020330'!K145+[2]XX!J146+'[2]6703004'!K145+'[2]67020306'!K145+'[2]670250'!K145</f>
        <v>0</v>
      </c>
      <c r="L151" s="1" t="e">
        <f>[2]CSM!L146+[2]YY!K146+'[2]Zone verzi'!L145+'[2]67020330'!L145+[2]XX!K146+'[2]6703004'!L145+'[2]67020306'!L145+'[2]670250'!L145</f>
        <v>#REF!</v>
      </c>
      <c r="M151" s="13"/>
    </row>
    <row r="152" spans="1:13" s="14" customFormat="1" ht="20.100000000000001" hidden="1" customHeight="1">
      <c r="A152" s="19" t="s">
        <v>270</v>
      </c>
      <c r="B152" s="22"/>
      <c r="C152" s="20" t="s">
        <v>271</v>
      </c>
      <c r="D152" s="20"/>
      <c r="E152" s="1" t="e">
        <f>#REF!+[2]CSM!E147+#REF!+[2]YY!D147+'[2]Zone verzi'!E146+'[2]67020330'!E146+[2]XX!D147+'[2]6703004'!E146+'[2]67020306'!E146+'[2]670250'!E146</f>
        <v>#REF!</v>
      </c>
      <c r="F152" s="1" t="e">
        <f>[2]CSM!F147+[2]YY!E147+'[2]Zone verzi'!F146+'[2]67020330'!F146+[2]XX!E147+'[2]6703004'!F146+'[2]67020306'!F146+'[2]670250'!F146</f>
        <v>#REF!</v>
      </c>
      <c r="G152" s="1" t="e">
        <f>[2]CSM!G147+[2]YY!F147+'[2]Zone verzi'!G146+'[2]67020330'!G146+[2]XX!F147+'[2]6703004'!G146+'[2]67020306'!G146+'[2]670250'!G146</f>
        <v>#REF!</v>
      </c>
      <c r="H152" s="1" t="e">
        <f>[2]CSM!H147+[2]YY!G147+'[2]Zone verzi'!H146+'[2]67020330'!H146+[2]XX!G147+'[2]6703004'!H146+'[2]67020306'!H146+'[2]670250'!H146</f>
        <v>#REF!</v>
      </c>
      <c r="I152" s="1" t="e">
        <f>[2]CSM!I147+[2]YY!H147+'[2]Zone verzi'!I146+'[2]67020330'!I146+[2]XX!H147+'[2]6703004'!I146+'[2]67020306'!I146+'[2]670250'!I146</f>
        <v>#REF!</v>
      </c>
      <c r="J152" s="1" t="e">
        <f>[2]CSM!J147+[2]YY!I147+'[2]Zone verzi'!J146+'[2]67020330'!J146+[2]XX!I147+'[2]6703004'!J146+'[2]67020306'!J146+'[2]670250'!J146</f>
        <v>#REF!</v>
      </c>
      <c r="K152" s="1">
        <f>[2]CSM!K147+[2]YY!J147+'[2]Zone verzi'!K146+'[2]67020330'!K146+[2]XX!J147+'[2]6703004'!K146+'[2]67020306'!K146+'[2]670250'!K146</f>
        <v>0</v>
      </c>
      <c r="L152" s="1" t="e">
        <f>[2]CSM!L147+[2]YY!K147+'[2]Zone verzi'!L146+'[2]67020330'!L146+[2]XX!K147+'[2]6703004'!L146+'[2]67020306'!L146+'[2]670250'!L146</f>
        <v>#REF!</v>
      </c>
      <c r="M152" s="13"/>
    </row>
    <row r="153" spans="1:13" s="14" customFormat="1" ht="15.75" hidden="1">
      <c r="A153" s="97" t="s">
        <v>272</v>
      </c>
      <c r="B153" s="22"/>
      <c r="C153" s="20" t="s">
        <v>273</v>
      </c>
      <c r="D153" s="20"/>
      <c r="E153" s="1" t="e">
        <f>#REF!+[2]CSM!E148+#REF!+[2]YY!D148+'[2]Zone verzi'!E147+'[2]67020330'!E147+[2]XX!D148+'[2]6703004'!E147+'[2]67020306'!E147+'[2]670250'!E147</f>
        <v>#REF!</v>
      </c>
      <c r="F153" s="1" t="e">
        <f>[2]CSM!F148+[2]YY!E148+'[2]Zone verzi'!F147+'[2]67020330'!F147+[2]XX!E148+'[2]6703004'!F147+'[2]67020306'!F147+'[2]670250'!F147</f>
        <v>#REF!</v>
      </c>
      <c r="G153" s="1" t="e">
        <f>[2]CSM!G148+[2]YY!F148+'[2]Zone verzi'!G147+'[2]67020330'!G147+[2]XX!F148+'[2]6703004'!G147+'[2]67020306'!G147+'[2]670250'!G147</f>
        <v>#REF!</v>
      </c>
      <c r="H153" s="1" t="e">
        <f>[2]CSM!H148+[2]YY!G148+'[2]Zone verzi'!H147+'[2]67020330'!H147+[2]XX!G148+'[2]6703004'!H147+'[2]67020306'!H147+'[2]670250'!H147</f>
        <v>#REF!</v>
      </c>
      <c r="I153" s="1" t="e">
        <f>[2]CSM!I148+[2]YY!H148+'[2]Zone verzi'!I147+'[2]67020330'!I147+[2]XX!H148+'[2]6703004'!I147+'[2]67020306'!I147+'[2]670250'!I147</f>
        <v>#REF!</v>
      </c>
      <c r="J153" s="1" t="e">
        <f>[2]CSM!J148+[2]YY!I148+'[2]Zone verzi'!J147+'[2]67020330'!J147+[2]XX!I148+'[2]6703004'!J147+'[2]67020306'!J147+'[2]670250'!J147</f>
        <v>#REF!</v>
      </c>
      <c r="K153" s="1">
        <f>[2]CSM!K148+[2]YY!J148+'[2]Zone verzi'!K147+'[2]67020330'!K147+[2]XX!J148+'[2]6703004'!K147+'[2]67020306'!K147+'[2]670250'!K147</f>
        <v>0</v>
      </c>
      <c r="L153" s="1" t="e">
        <f>[2]CSM!L148+[2]YY!K148+'[2]Zone verzi'!L147+'[2]67020330'!L147+[2]XX!K148+'[2]6703004'!L147+'[2]67020306'!L147+'[2]670250'!L147</f>
        <v>#REF!</v>
      </c>
      <c r="M153" s="13"/>
    </row>
    <row r="154" spans="1:13" s="14" customFormat="1" ht="15.75" hidden="1">
      <c r="A154" s="19"/>
      <c r="B154" s="52" t="s">
        <v>274</v>
      </c>
      <c r="C154" s="23" t="s">
        <v>275</v>
      </c>
      <c r="D154" s="23"/>
      <c r="E154" s="1" t="e">
        <f>#REF!+[2]CSM!E149+#REF!+[2]YY!D149+'[2]Zone verzi'!E148+'[2]67020330'!E148+[2]XX!D149+'[2]6703004'!E148+'[2]67020306'!E148+'[2]670250'!E148</f>
        <v>#REF!</v>
      </c>
      <c r="F154" s="1" t="e">
        <f>[2]CSM!F149+[2]YY!E149+'[2]Zone verzi'!F148+'[2]67020330'!F148+[2]XX!E149+'[2]6703004'!F148+'[2]67020306'!F148+'[2]670250'!F148</f>
        <v>#REF!</v>
      </c>
      <c r="G154" s="1" t="e">
        <f>[2]CSM!G149+[2]YY!F149+'[2]Zone verzi'!G148+'[2]67020330'!G148+[2]XX!F149+'[2]6703004'!G148+'[2]67020306'!G148+'[2]670250'!G148</f>
        <v>#REF!</v>
      </c>
      <c r="H154" s="1" t="e">
        <f>[2]CSM!H149+[2]YY!G149+'[2]Zone verzi'!H148+'[2]67020330'!H148+[2]XX!G149+'[2]6703004'!H148+'[2]67020306'!H148+'[2]670250'!H148</f>
        <v>#REF!</v>
      </c>
      <c r="I154" s="1" t="e">
        <f>[2]CSM!I149+[2]YY!H149+'[2]Zone verzi'!I148+'[2]67020330'!I148+[2]XX!H149+'[2]6703004'!I148+'[2]67020306'!I148+'[2]670250'!I148</f>
        <v>#REF!</v>
      </c>
      <c r="J154" s="1" t="e">
        <f>[2]CSM!J149+[2]YY!I149+'[2]Zone verzi'!J148+'[2]67020330'!J148+[2]XX!I149+'[2]6703004'!J148+'[2]67020306'!J148+'[2]670250'!J148</f>
        <v>#REF!</v>
      </c>
      <c r="K154" s="1">
        <f>[2]CSM!K149+[2]YY!J149+'[2]Zone verzi'!K148+'[2]67020330'!K148+[2]XX!J149+'[2]6703004'!K148+'[2]67020306'!K148+'[2]670250'!K148</f>
        <v>0</v>
      </c>
      <c r="L154" s="1" t="e">
        <f>[2]CSM!L149+[2]YY!K149+'[2]Zone verzi'!L148+'[2]67020330'!L148+[2]XX!K149+'[2]6703004'!L148+'[2]67020306'!L148+'[2]670250'!L148</f>
        <v>#REF!</v>
      </c>
      <c r="M154" s="13"/>
    </row>
    <row r="155" spans="1:13" s="14" customFormat="1" ht="15.75" hidden="1">
      <c r="A155" s="29"/>
      <c r="B155" s="52" t="s">
        <v>276</v>
      </c>
      <c r="C155" s="23" t="s">
        <v>277</v>
      </c>
      <c r="D155" s="23"/>
      <c r="E155" s="1" t="e">
        <f>#REF!+[2]CSM!E150+#REF!+[2]YY!D150+'[2]Zone verzi'!E149+'[2]67020330'!E149+[2]XX!D150+'[2]6703004'!E149+'[2]67020306'!E149+'[2]670250'!E149</f>
        <v>#REF!</v>
      </c>
      <c r="F155" s="1" t="e">
        <f>[2]CSM!F150+[2]YY!E150+'[2]Zone verzi'!F149+'[2]67020330'!F149+[2]XX!E150+'[2]6703004'!F149+'[2]67020306'!F149+'[2]670250'!F149</f>
        <v>#REF!</v>
      </c>
      <c r="G155" s="1" t="e">
        <f>[2]CSM!G150+[2]YY!F150+'[2]Zone verzi'!G149+'[2]67020330'!G149+[2]XX!F150+'[2]6703004'!G149+'[2]67020306'!G149+'[2]670250'!G149</f>
        <v>#REF!</v>
      </c>
      <c r="H155" s="1" t="e">
        <f>[2]CSM!H150+[2]YY!G150+'[2]Zone verzi'!H149+'[2]67020330'!H149+[2]XX!G150+'[2]6703004'!H149+'[2]67020306'!H149+'[2]670250'!H149</f>
        <v>#REF!</v>
      </c>
      <c r="I155" s="1" t="e">
        <f>[2]CSM!I150+[2]YY!H150+'[2]Zone verzi'!I149+'[2]67020330'!I149+[2]XX!H150+'[2]6703004'!I149+'[2]67020306'!I149+'[2]670250'!I149</f>
        <v>#REF!</v>
      </c>
      <c r="J155" s="1" t="e">
        <f>[2]CSM!J150+[2]YY!I150+'[2]Zone verzi'!J149+'[2]67020330'!J149+[2]XX!I150+'[2]6703004'!J149+'[2]67020306'!J149+'[2]670250'!J149</f>
        <v>#REF!</v>
      </c>
      <c r="K155" s="1">
        <f>[2]CSM!K150+[2]YY!J150+'[2]Zone verzi'!K149+'[2]67020330'!K149+[2]XX!J150+'[2]6703004'!K149+'[2]67020306'!K149+'[2]670250'!K149</f>
        <v>0</v>
      </c>
      <c r="L155" s="1" t="e">
        <f>[2]CSM!L150+[2]YY!K150+'[2]Zone verzi'!L149+'[2]67020330'!L149+[2]XX!K150+'[2]6703004'!L149+'[2]67020306'!L149+'[2]670250'!L149</f>
        <v>#REF!</v>
      </c>
      <c r="M155" s="13"/>
    </row>
    <row r="156" spans="1:13" s="14" customFormat="1" ht="20.100000000000001" hidden="1" customHeight="1">
      <c r="A156" s="29"/>
      <c r="B156" s="52" t="s">
        <v>278</v>
      </c>
      <c r="C156" s="23" t="s">
        <v>279</v>
      </c>
      <c r="D156" s="23"/>
      <c r="E156" s="1" t="e">
        <f>#REF!+[2]CSM!E151+#REF!+[2]YY!D151+'[2]Zone verzi'!E150+'[2]67020330'!E150+[2]XX!D151+'[2]6703004'!E150+'[2]67020306'!E150+'[2]670250'!E150</f>
        <v>#REF!</v>
      </c>
      <c r="F156" s="1" t="e">
        <f>[2]CSM!F151+[2]YY!E151+'[2]Zone verzi'!F150+'[2]67020330'!F150+[2]XX!E151+'[2]6703004'!F150+'[2]67020306'!F150+'[2]670250'!F150</f>
        <v>#REF!</v>
      </c>
      <c r="G156" s="1" t="e">
        <f>[2]CSM!G151+[2]YY!F151+'[2]Zone verzi'!G150+'[2]67020330'!G150+[2]XX!F151+'[2]6703004'!G150+'[2]67020306'!G150+'[2]670250'!G150</f>
        <v>#REF!</v>
      </c>
      <c r="H156" s="1" t="e">
        <f>[2]CSM!H151+[2]YY!G151+'[2]Zone verzi'!H150+'[2]67020330'!H150+[2]XX!G151+'[2]6703004'!H150+'[2]67020306'!H150+'[2]670250'!H150</f>
        <v>#REF!</v>
      </c>
      <c r="I156" s="1" t="e">
        <f>[2]CSM!I151+[2]YY!H151+'[2]Zone verzi'!I150+'[2]67020330'!I150+[2]XX!H151+'[2]6703004'!I150+'[2]67020306'!I150+'[2]670250'!I150</f>
        <v>#REF!</v>
      </c>
      <c r="J156" s="1" t="e">
        <f>[2]CSM!J151+[2]YY!I151+'[2]Zone verzi'!J150+'[2]67020330'!J150+[2]XX!I151+'[2]6703004'!J150+'[2]67020306'!J150+'[2]670250'!J150</f>
        <v>#REF!</v>
      </c>
      <c r="K156" s="1">
        <f>[2]CSM!K151+[2]YY!J151+'[2]Zone verzi'!K150+'[2]67020330'!K150+[2]XX!J151+'[2]6703004'!K150+'[2]67020306'!K150+'[2]670250'!K150</f>
        <v>0</v>
      </c>
      <c r="L156" s="1" t="e">
        <f>[2]CSM!L151+[2]YY!K151+'[2]Zone verzi'!L150+'[2]67020330'!L150+[2]XX!K151+'[2]6703004'!L150+'[2]67020306'!L150+'[2]670250'!L150</f>
        <v>#REF!</v>
      </c>
      <c r="M156" s="13"/>
    </row>
    <row r="157" spans="1:13" s="14" customFormat="1" ht="15.75" hidden="1">
      <c r="A157" s="29"/>
      <c r="B157" s="52" t="s">
        <v>280</v>
      </c>
      <c r="C157" s="23" t="s">
        <v>281</v>
      </c>
      <c r="D157" s="23"/>
      <c r="E157" s="1" t="e">
        <f>#REF!+[2]CSM!E152+#REF!+[2]YY!D152+'[2]Zone verzi'!E151+'[2]67020330'!E151+[2]XX!D152+'[2]6703004'!E151+'[2]67020306'!E151+'[2]670250'!E151</f>
        <v>#REF!</v>
      </c>
      <c r="F157" s="1" t="e">
        <f>[2]CSM!F152+[2]YY!E152+'[2]Zone verzi'!F151+'[2]67020330'!F151+[2]XX!E152+'[2]6703004'!F151+'[2]67020306'!F151+'[2]670250'!F151</f>
        <v>#REF!</v>
      </c>
      <c r="G157" s="1" t="e">
        <f>[2]CSM!G152+[2]YY!F152+'[2]Zone verzi'!G151+'[2]67020330'!G151+[2]XX!F152+'[2]6703004'!G151+'[2]67020306'!G151+'[2]670250'!G151</f>
        <v>#REF!</v>
      </c>
      <c r="H157" s="1" t="e">
        <f>[2]CSM!H152+[2]YY!G152+'[2]Zone verzi'!H151+'[2]67020330'!H151+[2]XX!G152+'[2]6703004'!H151+'[2]67020306'!H151+'[2]670250'!H151</f>
        <v>#REF!</v>
      </c>
      <c r="I157" s="1" t="e">
        <f>[2]CSM!I152+[2]YY!H152+'[2]Zone verzi'!I151+'[2]67020330'!I151+[2]XX!H152+'[2]6703004'!I151+'[2]67020306'!I151+'[2]670250'!I151</f>
        <v>#REF!</v>
      </c>
      <c r="J157" s="1" t="e">
        <f>[2]CSM!J152+[2]YY!I152+'[2]Zone verzi'!J151+'[2]67020330'!J151+[2]XX!I152+'[2]6703004'!J151+'[2]67020306'!J151+'[2]670250'!J151</f>
        <v>#REF!</v>
      </c>
      <c r="K157" s="1">
        <f>[2]CSM!K152+[2]YY!J152+'[2]Zone verzi'!K151+'[2]67020330'!K151+[2]XX!J152+'[2]6703004'!K151+'[2]67020306'!K151+'[2]670250'!K151</f>
        <v>0</v>
      </c>
      <c r="L157" s="1" t="e">
        <f>[2]CSM!L152+[2]YY!K152+'[2]Zone verzi'!L151+'[2]67020330'!L151+[2]XX!K152+'[2]6703004'!L151+'[2]67020306'!L151+'[2]670250'!L151</f>
        <v>#REF!</v>
      </c>
      <c r="M157" s="13"/>
    </row>
    <row r="158" spans="1:13" s="14" customFormat="1" ht="15.75" hidden="1">
      <c r="A158" s="29"/>
      <c r="B158" s="52"/>
      <c r="C158" s="53"/>
      <c r="D158" s="53"/>
      <c r="E158" s="54">
        <v>0</v>
      </c>
      <c r="F158" s="1"/>
      <c r="G158" s="1"/>
      <c r="H158" s="1"/>
      <c r="I158" s="1"/>
      <c r="J158" s="1"/>
      <c r="K158" s="1">
        <f>[2]CSM!K153+[2]YY!J153+'[2]Zone verzi'!K152+'[2]67020330'!K152+[2]XX!J153+'[2]6703004'!K152+'[2]67020306'!K152+'[2]670250'!K152</f>
        <v>0</v>
      </c>
      <c r="L158" s="1"/>
      <c r="M158" s="13"/>
    </row>
    <row r="159" spans="1:13" s="18" customFormat="1" ht="48.75" customHeight="1">
      <c r="A159" s="131" t="s">
        <v>282</v>
      </c>
      <c r="B159" s="131"/>
      <c r="C159" s="16" t="s">
        <v>283</v>
      </c>
      <c r="D159" s="16"/>
      <c r="E159" s="17">
        <f>E160+E161+E162+E163+E164+E165+E166+E167+E168</f>
        <v>0</v>
      </c>
      <c r="F159" s="17">
        <f>F160+F161+F162+F163+F164+F165+F166+F167+F168</f>
        <v>230000</v>
      </c>
      <c r="G159" s="17">
        <f t="shared" ref="G159:L159" si="17">G160+G161+G162+G163+G164+G165+G166+G167+G168</f>
        <v>245000</v>
      </c>
      <c r="H159" s="17">
        <f t="shared" si="17"/>
        <v>237000</v>
      </c>
      <c r="I159" s="17">
        <f t="shared" si="17"/>
        <v>237000</v>
      </c>
      <c r="J159" s="17">
        <f t="shared" si="17"/>
        <v>237000</v>
      </c>
      <c r="K159" s="17">
        <f t="shared" si="17"/>
        <v>0</v>
      </c>
      <c r="L159" s="17">
        <f t="shared" si="17"/>
        <v>237000</v>
      </c>
      <c r="M159" s="13"/>
    </row>
    <row r="160" spans="1:13" s="14" customFormat="1" ht="15.75" hidden="1">
      <c r="A160" s="19" t="s">
        <v>284</v>
      </c>
      <c r="B160" s="21"/>
      <c r="C160" s="20" t="s">
        <v>285</v>
      </c>
      <c r="D160" s="20"/>
      <c r="E160" s="1">
        <v>0</v>
      </c>
      <c r="F160" s="1">
        <f>'[1]67.03.30'!F155</f>
        <v>0</v>
      </c>
      <c r="G160" s="1">
        <f>'[1]67.03.30'!G155</f>
        <v>0</v>
      </c>
      <c r="H160" s="1">
        <f>'[1]67.03.30'!H155</f>
        <v>0</v>
      </c>
      <c r="I160" s="1">
        <f>'[1]67.03.30'!I155</f>
        <v>0</v>
      </c>
      <c r="J160" s="1">
        <f>'[1]67.03.30'!J155</f>
        <v>0</v>
      </c>
      <c r="K160" s="1">
        <f>'[1]67.03.30'!K155</f>
        <v>0</v>
      </c>
      <c r="L160" s="1">
        <f>'[1]67.03.30'!L155</f>
        <v>0</v>
      </c>
      <c r="M160" s="13"/>
    </row>
    <row r="161" spans="1:13" s="14" customFormat="1" ht="15.75" hidden="1">
      <c r="A161" s="21" t="s">
        <v>286</v>
      </c>
      <c r="B161" s="21"/>
      <c r="C161" s="20" t="s">
        <v>287</v>
      </c>
      <c r="D161" s="20"/>
      <c r="E161" s="1">
        <v>0</v>
      </c>
      <c r="F161" s="1">
        <f>'[1]67.03.30'!F156</f>
        <v>0</v>
      </c>
      <c r="G161" s="1">
        <f>'[1]67.03.30'!G156</f>
        <v>0</v>
      </c>
      <c r="H161" s="1">
        <f>'[1]67.03.30'!H156</f>
        <v>0</v>
      </c>
      <c r="I161" s="1">
        <f>'[1]67.03.30'!I156</f>
        <v>0</v>
      </c>
      <c r="J161" s="1">
        <f>'[1]67.03.30'!J156</f>
        <v>0</v>
      </c>
      <c r="K161" s="1">
        <f>'[1]67.03.30'!K156</f>
        <v>0</v>
      </c>
      <c r="L161" s="1">
        <f>'[1]67.03.30'!L156</f>
        <v>0</v>
      </c>
      <c r="M161" s="13"/>
    </row>
    <row r="162" spans="1:13" s="14" customFormat="1" ht="15" hidden="1" customHeight="1">
      <c r="A162" s="132" t="s">
        <v>288</v>
      </c>
      <c r="B162" s="132"/>
      <c r="C162" s="20" t="s">
        <v>289</v>
      </c>
      <c r="D162" s="20"/>
      <c r="E162" s="1">
        <v>0</v>
      </c>
      <c r="F162" s="1">
        <f>'[1]67.03.30'!F157</f>
        <v>0</v>
      </c>
      <c r="G162" s="1">
        <f>'[1]67.03.30'!G157</f>
        <v>0</v>
      </c>
      <c r="H162" s="1">
        <f>'[1]67.03.30'!H157</f>
        <v>0</v>
      </c>
      <c r="I162" s="1">
        <f>'[1]67.03.30'!I157</f>
        <v>0</v>
      </c>
      <c r="J162" s="1">
        <f>'[1]67.03.30'!J157</f>
        <v>0</v>
      </c>
      <c r="K162" s="1">
        <f>'[1]67.03.30'!K157</f>
        <v>0</v>
      </c>
      <c r="L162" s="1">
        <f>'[1]67.03.30'!L157</f>
        <v>0</v>
      </c>
      <c r="M162" s="13"/>
    </row>
    <row r="163" spans="1:13" s="14" customFormat="1" ht="15" hidden="1" customHeight="1">
      <c r="A163" s="132" t="s">
        <v>290</v>
      </c>
      <c r="B163" s="132"/>
      <c r="C163" s="20" t="s">
        <v>291</v>
      </c>
      <c r="D163" s="20"/>
      <c r="E163" s="1">
        <v>0</v>
      </c>
      <c r="F163" s="1">
        <f>'[1]67.03.30'!F158</f>
        <v>0</v>
      </c>
      <c r="G163" s="1">
        <f>'[1]67.03.30'!G158</f>
        <v>0</v>
      </c>
      <c r="H163" s="1">
        <f>'[1]67.03.30'!H158</f>
        <v>0</v>
      </c>
      <c r="I163" s="1">
        <f>'[1]67.03.30'!I158</f>
        <v>0</v>
      </c>
      <c r="J163" s="1">
        <f>'[1]67.03.30'!J158</f>
        <v>0</v>
      </c>
      <c r="K163" s="1">
        <f>'[1]67.03.30'!K158</f>
        <v>0</v>
      </c>
      <c r="L163" s="1">
        <f>'[1]67.03.30'!L158</f>
        <v>0</v>
      </c>
      <c r="M163" s="13"/>
    </row>
    <row r="164" spans="1:13" s="14" customFormat="1" ht="15.75" hidden="1">
      <c r="A164" s="21" t="s">
        <v>292</v>
      </c>
      <c r="B164" s="21"/>
      <c r="C164" s="20" t="s">
        <v>293</v>
      </c>
      <c r="D164" s="20"/>
      <c r="E164" s="1">
        <v>0</v>
      </c>
      <c r="F164" s="1">
        <f>'[1]67.03.30'!F159</f>
        <v>0</v>
      </c>
      <c r="G164" s="1">
        <f>'[1]67.03.30'!G159</f>
        <v>0</v>
      </c>
      <c r="H164" s="1">
        <f>'[1]67.03.30'!H159</f>
        <v>0</v>
      </c>
      <c r="I164" s="1">
        <f>'[1]67.03.30'!I159</f>
        <v>0</v>
      </c>
      <c r="J164" s="1">
        <f>'[1]67.03.30'!J159</f>
        <v>0</v>
      </c>
      <c r="K164" s="1">
        <f>'[1]67.03.30'!K159</f>
        <v>0</v>
      </c>
      <c r="L164" s="1">
        <f>'[1]67.03.30'!L159</f>
        <v>0</v>
      </c>
      <c r="M164" s="13"/>
    </row>
    <row r="165" spans="1:13" s="14" customFormat="1" ht="15.75" hidden="1">
      <c r="A165" s="21" t="s">
        <v>294</v>
      </c>
      <c r="B165" s="21"/>
      <c r="C165" s="20" t="s">
        <v>295</v>
      </c>
      <c r="D165" s="20"/>
      <c r="E165" s="1">
        <v>0</v>
      </c>
      <c r="F165" s="1">
        <f>'[1]67.03.30'!F160</f>
        <v>0</v>
      </c>
      <c r="G165" s="1">
        <f>'[1]67.03.30'!G160</f>
        <v>0</v>
      </c>
      <c r="H165" s="1">
        <f>'[1]67.03.30'!H160</f>
        <v>0</v>
      </c>
      <c r="I165" s="1">
        <f>'[1]67.03.30'!I160</f>
        <v>0</v>
      </c>
      <c r="J165" s="1">
        <f>'[1]67.03.30'!J160</f>
        <v>0</v>
      </c>
      <c r="K165" s="1">
        <f>'[1]67.03.30'!K160</f>
        <v>0</v>
      </c>
      <c r="L165" s="1">
        <f>'[1]67.03.30'!L160</f>
        <v>0</v>
      </c>
      <c r="M165" s="13"/>
    </row>
    <row r="166" spans="1:13" s="14" customFormat="1" ht="27" customHeight="1">
      <c r="A166" s="21" t="s">
        <v>296</v>
      </c>
      <c r="B166" s="21"/>
      <c r="C166" s="20" t="s">
        <v>297</v>
      </c>
      <c r="D166" s="20"/>
      <c r="E166" s="1">
        <v>0</v>
      </c>
      <c r="F166" s="1">
        <f>'[1]67.03.30'!F161+'[1]67,03,02'!F162</f>
        <v>230000</v>
      </c>
      <c r="G166" s="1">
        <f>'[1]67.03.30'!G161+'[1]67,03,02'!G162</f>
        <v>245000</v>
      </c>
      <c r="H166" s="1">
        <f>'[1]67.03.30'!H161+'[1]67,03,02'!H162</f>
        <v>237000</v>
      </c>
      <c r="I166" s="1">
        <f>'[1]67.03.30'!I161+'[1]67,03,02'!I162</f>
        <v>237000</v>
      </c>
      <c r="J166" s="1">
        <f>'[1]67.03.30'!J161+'[1]67,03,02'!J162</f>
        <v>237000</v>
      </c>
      <c r="K166" s="1">
        <f>'[1]67.03.30'!K161+'[1]67,03,02'!K162</f>
        <v>0</v>
      </c>
      <c r="L166" s="1">
        <f>'[1]67.03.30'!L161+'[1]67,03,02'!L162</f>
        <v>237000</v>
      </c>
      <c r="M166" s="13"/>
    </row>
    <row r="167" spans="1:13" s="14" customFormat="1" ht="15.75" hidden="1">
      <c r="A167" s="21" t="s">
        <v>298</v>
      </c>
      <c r="B167" s="21"/>
      <c r="C167" s="20" t="s">
        <v>299</v>
      </c>
      <c r="D167" s="20"/>
      <c r="E167" s="1">
        <v>0</v>
      </c>
      <c r="F167" s="1">
        <f>'[1]67.03.30'!F162</f>
        <v>0</v>
      </c>
      <c r="G167" s="1">
        <f>'[1]67.03.30'!G162</f>
        <v>0</v>
      </c>
      <c r="H167" s="1">
        <f>'[1]67.03.30'!H162</f>
        <v>0</v>
      </c>
      <c r="I167" s="1">
        <f>'[1]67.03.30'!I162</f>
        <v>0</v>
      </c>
      <c r="J167" s="1">
        <f>'[1]67.03.30'!J162</f>
        <v>0</v>
      </c>
      <c r="K167" s="1">
        <f>'[1]67.03.30'!K162</f>
        <v>0</v>
      </c>
      <c r="L167" s="1">
        <f>'[1]67.03.30'!L162</f>
        <v>0</v>
      </c>
      <c r="M167" s="13"/>
    </row>
    <row r="168" spans="1:13" s="14" customFormat="1" ht="15.75" hidden="1">
      <c r="A168" s="21" t="s">
        <v>300</v>
      </c>
      <c r="B168" s="21"/>
      <c r="C168" s="20" t="s">
        <v>301</v>
      </c>
      <c r="D168" s="20"/>
      <c r="E168" s="1">
        <v>0</v>
      </c>
      <c r="F168" s="1">
        <f>'[1]67.03.30'!F163</f>
        <v>0</v>
      </c>
      <c r="G168" s="1">
        <f>'[1]67.03.30'!G163</f>
        <v>0</v>
      </c>
      <c r="H168" s="1">
        <f>'[1]67.03.30'!H163</f>
        <v>0</v>
      </c>
      <c r="I168" s="1">
        <f>'[1]67.03.30'!I163</f>
        <v>0</v>
      </c>
      <c r="J168" s="1">
        <f>'[1]67.03.30'!J163</f>
        <v>0</v>
      </c>
      <c r="K168" s="1">
        <f>'[1]67.03.30'!K163</f>
        <v>0</v>
      </c>
      <c r="L168" s="1">
        <f>'[1]67.03.30'!L163</f>
        <v>0</v>
      </c>
      <c r="M168" s="13"/>
    </row>
    <row r="169" spans="1:13" s="14" customFormat="1" ht="15.75" hidden="1">
      <c r="A169" s="98" t="s">
        <v>302</v>
      </c>
      <c r="B169" s="55"/>
      <c r="C169" s="20" t="s">
        <v>303</v>
      </c>
      <c r="D169" s="20"/>
      <c r="E169" s="1"/>
      <c r="F169" s="1"/>
      <c r="G169" s="1"/>
      <c r="H169" s="1"/>
      <c r="I169" s="1"/>
      <c r="J169" s="1"/>
      <c r="K169" s="1"/>
      <c r="L169" s="1"/>
      <c r="M169" s="13"/>
    </row>
    <row r="170" spans="1:13" s="14" customFormat="1" ht="15.75" hidden="1">
      <c r="A170" s="99"/>
      <c r="B170" s="55"/>
      <c r="C170" s="23"/>
      <c r="D170" s="23"/>
      <c r="E170" s="1"/>
      <c r="F170" s="1"/>
      <c r="G170" s="1"/>
      <c r="H170" s="1"/>
      <c r="I170" s="1"/>
      <c r="J170" s="1"/>
      <c r="K170" s="1"/>
      <c r="L170" s="1"/>
      <c r="M170" s="13"/>
    </row>
    <row r="171" spans="1:13" s="18" customFormat="1" ht="15" hidden="1">
      <c r="A171" s="100" t="s">
        <v>304</v>
      </c>
      <c r="B171" s="38"/>
      <c r="C171" s="16" t="s">
        <v>305</v>
      </c>
      <c r="D171" s="16"/>
      <c r="E171" s="17"/>
      <c r="F171" s="17"/>
      <c r="G171" s="17"/>
      <c r="H171" s="17"/>
      <c r="I171" s="17"/>
      <c r="J171" s="17"/>
      <c r="K171" s="17"/>
      <c r="L171" s="17"/>
      <c r="M171" s="13"/>
    </row>
    <row r="172" spans="1:13" s="14" customFormat="1" ht="20.100000000000001" hidden="1" customHeight="1">
      <c r="A172" s="133" t="s">
        <v>306</v>
      </c>
      <c r="B172" s="133"/>
      <c r="C172" s="20" t="s">
        <v>307</v>
      </c>
      <c r="D172" s="20"/>
      <c r="E172" s="1"/>
      <c r="F172" s="1"/>
      <c r="G172" s="1"/>
      <c r="H172" s="1"/>
      <c r="I172" s="1"/>
      <c r="J172" s="1"/>
      <c r="K172" s="1"/>
      <c r="L172" s="1"/>
      <c r="M172" s="13"/>
    </row>
    <row r="173" spans="1:13" s="14" customFormat="1" ht="15.75" hidden="1">
      <c r="A173" s="21" t="s">
        <v>308</v>
      </c>
      <c r="B173" s="21"/>
      <c r="C173" s="20" t="s">
        <v>309</v>
      </c>
      <c r="D173" s="20"/>
      <c r="E173" s="1"/>
      <c r="F173" s="1"/>
      <c r="G173" s="1"/>
      <c r="H173" s="1"/>
      <c r="I173" s="1"/>
      <c r="J173" s="1"/>
      <c r="K173" s="1"/>
      <c r="L173" s="1"/>
      <c r="M173" s="13"/>
    </row>
    <row r="174" spans="1:13" s="14" customFormat="1" ht="15.75" hidden="1">
      <c r="A174" s="21"/>
      <c r="B174" s="21"/>
      <c r="C174" s="40"/>
      <c r="D174" s="40"/>
      <c r="E174" s="1"/>
      <c r="F174" s="1"/>
      <c r="G174" s="1"/>
      <c r="H174" s="1"/>
      <c r="I174" s="1"/>
      <c r="J174" s="1"/>
      <c r="K174" s="1"/>
      <c r="L174" s="1"/>
      <c r="M174" s="13"/>
    </row>
    <row r="175" spans="1:13" s="18" customFormat="1" ht="15" hidden="1">
      <c r="A175" s="98" t="s">
        <v>310</v>
      </c>
      <c r="B175" s="38"/>
      <c r="C175" s="16" t="s">
        <v>311</v>
      </c>
      <c r="D175" s="16"/>
      <c r="E175" s="17"/>
      <c r="F175" s="17"/>
      <c r="G175" s="17"/>
      <c r="H175" s="17"/>
      <c r="I175" s="17"/>
      <c r="J175" s="17"/>
      <c r="K175" s="17"/>
      <c r="L175" s="17"/>
      <c r="M175" s="13"/>
    </row>
    <row r="176" spans="1:13" s="14" customFormat="1" ht="15.75" hidden="1">
      <c r="A176" s="21" t="s">
        <v>312</v>
      </c>
      <c r="B176" s="21"/>
      <c r="C176" s="20" t="s">
        <v>313</v>
      </c>
      <c r="D176" s="20"/>
      <c r="E176" s="1"/>
      <c r="F176" s="1"/>
      <c r="G176" s="1"/>
      <c r="H176" s="1"/>
      <c r="I176" s="1"/>
      <c r="J176" s="1"/>
      <c r="K176" s="1"/>
      <c r="L176" s="1"/>
      <c r="M176" s="13"/>
    </row>
    <row r="177" spans="1:13" s="14" customFormat="1" ht="30.75" hidden="1">
      <c r="A177" s="19"/>
      <c r="B177" s="33" t="s">
        <v>314</v>
      </c>
      <c r="C177" s="23" t="s">
        <v>315</v>
      </c>
      <c r="D177" s="23"/>
      <c r="E177" s="1"/>
      <c r="F177" s="1"/>
      <c r="G177" s="1"/>
      <c r="H177" s="1"/>
      <c r="I177" s="1"/>
      <c r="J177" s="1"/>
      <c r="K177" s="1"/>
      <c r="L177" s="1"/>
      <c r="M177" s="13"/>
    </row>
    <row r="178" spans="1:13" s="14" customFormat="1" ht="30.75" hidden="1">
      <c r="A178" s="19"/>
      <c r="B178" s="33" t="s">
        <v>316</v>
      </c>
      <c r="C178" s="23" t="s">
        <v>317</v>
      </c>
      <c r="D178" s="23"/>
      <c r="E178" s="1"/>
      <c r="F178" s="1"/>
      <c r="G178" s="1"/>
      <c r="H178" s="1"/>
      <c r="I178" s="1"/>
      <c r="J178" s="1"/>
      <c r="K178" s="1"/>
      <c r="L178" s="1"/>
      <c r="M178" s="13"/>
    </row>
    <row r="179" spans="1:13" s="14" customFormat="1" ht="20.100000000000001" hidden="1" customHeight="1">
      <c r="A179" s="19"/>
      <c r="B179" s="33" t="s">
        <v>318</v>
      </c>
      <c r="C179" s="23" t="s">
        <v>319</v>
      </c>
      <c r="D179" s="23"/>
      <c r="E179" s="1"/>
      <c r="F179" s="1"/>
      <c r="G179" s="1"/>
      <c r="H179" s="1"/>
      <c r="I179" s="1"/>
      <c r="J179" s="1"/>
      <c r="K179" s="1"/>
      <c r="L179" s="1"/>
      <c r="M179" s="13"/>
    </row>
    <row r="180" spans="1:13" s="14" customFormat="1" ht="15.75" hidden="1">
      <c r="A180" s="19"/>
      <c r="B180" s="22" t="s">
        <v>320</v>
      </c>
      <c r="C180" s="23" t="s">
        <v>321</v>
      </c>
      <c r="D180" s="23"/>
      <c r="E180" s="1"/>
      <c r="F180" s="1"/>
      <c r="G180" s="1"/>
      <c r="H180" s="1"/>
      <c r="I180" s="1"/>
      <c r="J180" s="1"/>
      <c r="K180" s="1"/>
      <c r="L180" s="1"/>
      <c r="M180" s="13"/>
    </row>
    <row r="181" spans="1:13" s="14" customFormat="1" ht="15.75" hidden="1">
      <c r="A181" s="21" t="s">
        <v>322</v>
      </c>
      <c r="B181" s="21"/>
      <c r="C181" s="20" t="s">
        <v>323</v>
      </c>
      <c r="D181" s="20"/>
      <c r="E181" s="1"/>
      <c r="F181" s="1"/>
      <c r="G181" s="1"/>
      <c r="H181" s="1"/>
      <c r="I181" s="1"/>
      <c r="J181" s="1"/>
      <c r="K181" s="1"/>
      <c r="L181" s="1"/>
      <c r="M181" s="13"/>
    </row>
    <row r="182" spans="1:13" s="14" customFormat="1" ht="15.75" hidden="1">
      <c r="A182" s="19"/>
      <c r="B182" s="22" t="s">
        <v>324</v>
      </c>
      <c r="C182" s="23" t="s">
        <v>325</v>
      </c>
      <c r="D182" s="23"/>
      <c r="E182" s="1"/>
      <c r="F182" s="1"/>
      <c r="G182" s="1"/>
      <c r="H182" s="1"/>
      <c r="I182" s="1"/>
      <c r="J182" s="1"/>
      <c r="K182" s="1"/>
      <c r="L182" s="1"/>
      <c r="M182" s="13"/>
    </row>
    <row r="183" spans="1:13" s="14" customFormat="1" ht="15.75" hidden="1">
      <c r="A183" s="19"/>
      <c r="B183" s="22" t="s">
        <v>326</v>
      </c>
      <c r="C183" s="23" t="s">
        <v>327</v>
      </c>
      <c r="D183" s="23"/>
      <c r="E183" s="1"/>
      <c r="F183" s="1"/>
      <c r="G183" s="1"/>
      <c r="H183" s="1"/>
      <c r="I183" s="1"/>
      <c r="J183" s="1"/>
      <c r="K183" s="1"/>
      <c r="L183" s="1"/>
      <c r="M183" s="13"/>
    </row>
    <row r="184" spans="1:13" s="14" customFormat="1" ht="15.75" hidden="1">
      <c r="A184" s="19"/>
      <c r="B184" s="22" t="s">
        <v>328</v>
      </c>
      <c r="C184" s="23" t="s">
        <v>329</v>
      </c>
      <c r="D184" s="23"/>
      <c r="E184" s="1"/>
      <c r="F184" s="1"/>
      <c r="G184" s="1"/>
      <c r="H184" s="1"/>
      <c r="I184" s="1"/>
      <c r="J184" s="1"/>
      <c r="K184" s="1"/>
      <c r="L184" s="1"/>
      <c r="M184" s="13"/>
    </row>
    <row r="185" spans="1:13" s="18" customFormat="1" ht="42" customHeight="1">
      <c r="A185" s="134" t="s">
        <v>330</v>
      </c>
      <c r="B185" s="134"/>
      <c r="C185" s="16" t="s">
        <v>331</v>
      </c>
      <c r="D185" s="16"/>
      <c r="E185" s="17">
        <v>0</v>
      </c>
      <c r="F185" s="17">
        <f>F186</f>
        <v>0</v>
      </c>
      <c r="G185" s="17">
        <f t="shared" ref="G185:L187" si="18">G186</f>
        <v>-7177</v>
      </c>
      <c r="H185" s="17">
        <f t="shared" si="18"/>
        <v>-7177</v>
      </c>
      <c r="I185" s="17">
        <f t="shared" si="18"/>
        <v>-7177</v>
      </c>
      <c r="J185" s="17">
        <f t="shared" si="18"/>
        <v>-7177</v>
      </c>
      <c r="K185" s="17">
        <f t="shared" si="18"/>
        <v>0</v>
      </c>
      <c r="L185" s="17">
        <f t="shared" si="18"/>
        <v>0</v>
      </c>
      <c r="M185" s="13"/>
    </row>
    <row r="186" spans="1:13" s="14" customFormat="1" ht="15.75">
      <c r="A186" s="19" t="s">
        <v>332</v>
      </c>
      <c r="B186" s="22"/>
      <c r="C186" s="20" t="s">
        <v>333</v>
      </c>
      <c r="D186" s="20"/>
      <c r="E186" s="1">
        <v>0</v>
      </c>
      <c r="F186" s="1">
        <f>F187</f>
        <v>0</v>
      </c>
      <c r="G186" s="1">
        <f t="shared" si="18"/>
        <v>-7177</v>
      </c>
      <c r="H186" s="1">
        <f t="shared" si="18"/>
        <v>-7177</v>
      </c>
      <c r="I186" s="1">
        <f t="shared" si="18"/>
        <v>-7177</v>
      </c>
      <c r="J186" s="1">
        <f t="shared" si="18"/>
        <v>-7177</v>
      </c>
      <c r="K186" s="1">
        <f t="shared" si="18"/>
        <v>0</v>
      </c>
      <c r="L186" s="1">
        <f t="shared" si="18"/>
        <v>0</v>
      </c>
      <c r="M186" s="13"/>
    </row>
    <row r="187" spans="1:13" s="14" customFormat="1" ht="15.75">
      <c r="A187" s="19"/>
      <c r="B187" s="22"/>
      <c r="C187" s="20" t="s">
        <v>334</v>
      </c>
      <c r="D187" s="20"/>
      <c r="E187" s="1"/>
      <c r="F187" s="1">
        <f>F188</f>
        <v>0</v>
      </c>
      <c r="G187" s="1">
        <f t="shared" si="18"/>
        <v>-7177</v>
      </c>
      <c r="H187" s="1">
        <f t="shared" si="18"/>
        <v>-7177</v>
      </c>
      <c r="I187" s="1">
        <f t="shared" si="18"/>
        <v>-7177</v>
      </c>
      <c r="J187" s="1">
        <f t="shared" si="18"/>
        <v>-7177</v>
      </c>
      <c r="K187" s="1">
        <f t="shared" si="18"/>
        <v>0</v>
      </c>
      <c r="L187" s="1">
        <f t="shared" si="18"/>
        <v>0</v>
      </c>
      <c r="M187" s="13"/>
    </row>
    <row r="188" spans="1:13" s="14" customFormat="1" ht="15.75">
      <c r="A188" s="19"/>
      <c r="B188" s="22"/>
      <c r="C188" s="20" t="s">
        <v>335</v>
      </c>
      <c r="D188" s="20"/>
      <c r="E188" s="1"/>
      <c r="F188" s="1">
        <f>'[1]67.05.01'!F183+[1]ZV!F182+'[1]67,03,04+P Teatru'!F182+'[1]67.03.06'!F182+'[1]67.03.30'!F182</f>
        <v>0</v>
      </c>
      <c r="G188" s="1">
        <f>'[1]67.05.01'!G183+[1]ZV!G182+'[1]67,03,04+P Teatru'!G182+'[1]67.03.06'!G182+'[1]67.03.30'!G182+'[1]67.03.14'!G184</f>
        <v>-7177</v>
      </c>
      <c r="H188" s="1">
        <f>'[1]67.05.01'!H183+[1]ZV!H182+'[1]67,03,04+P Teatru'!H182+'[1]67.03.06'!H182+'[1]67.03.30'!H182+'[1]67.03.14'!H184</f>
        <v>-7177</v>
      </c>
      <c r="I188" s="1">
        <f>'[1]67.05.01'!I183+[1]ZV!I182+'[1]67,03,04+P Teatru'!I182+'[1]67.03.06'!I182+'[1]67.03.30'!I182+'[1]67.03.14'!I184</f>
        <v>-7177</v>
      </c>
      <c r="J188" s="1">
        <f>'[1]67.05.01'!J183+[1]ZV!J182+'[1]67,03,04+P Teatru'!J182+'[1]67.03.06'!J182+'[1]67.03.30'!J182+'[1]67.03.14'!J184</f>
        <v>-7177</v>
      </c>
      <c r="K188" s="1">
        <f>'[1]67.05.01'!K183+[1]ZV!K182+'[1]67,03,04+P Teatru'!K182+'[1]67.03.06'!K182+'[1]67.03.30'!K182+'[1]67.03.14'!K184</f>
        <v>0</v>
      </c>
      <c r="L188" s="1">
        <f>'[1]67.05.01'!L183+[1]ZV!L182+'[1]67,03,04+P Teatru'!L182+'[1]67.03.06'!L182+'[1]67.03.30'!L182+'[1]67.03.14'!L184</f>
        <v>0</v>
      </c>
      <c r="M188" s="13"/>
    </row>
    <row r="189" spans="1:13" s="18" customFormat="1" ht="38.25" customHeight="1">
      <c r="A189" s="125" t="s">
        <v>336</v>
      </c>
      <c r="B189" s="125"/>
      <c r="C189" s="56"/>
      <c r="D189" s="57">
        <f t="shared" ref="D189:L189" si="19">D190+D284+D215+D273+D256+D201</f>
        <v>27746020</v>
      </c>
      <c r="E189" s="57">
        <f t="shared" si="19"/>
        <v>13717033</v>
      </c>
      <c r="F189" s="57">
        <f t="shared" si="19"/>
        <v>27746020</v>
      </c>
      <c r="G189" s="57">
        <f t="shared" si="19"/>
        <v>19589875</v>
      </c>
      <c r="H189" s="57">
        <f t="shared" si="19"/>
        <v>16931738</v>
      </c>
      <c r="I189" s="57">
        <f t="shared" si="19"/>
        <v>16931738</v>
      </c>
      <c r="J189" s="57">
        <f t="shared" si="19"/>
        <v>16931738</v>
      </c>
      <c r="K189" s="57">
        <f t="shared" si="19"/>
        <v>0</v>
      </c>
      <c r="L189" s="57">
        <f t="shared" si="19"/>
        <v>20764560</v>
      </c>
      <c r="M189" s="13"/>
    </row>
    <row r="190" spans="1:13" s="18" customFormat="1" ht="33.75" customHeight="1">
      <c r="A190" s="137" t="s">
        <v>337</v>
      </c>
      <c r="B190" s="137"/>
      <c r="C190" s="20" t="s">
        <v>338</v>
      </c>
      <c r="D190" s="20"/>
      <c r="E190" s="1">
        <f>E191</f>
        <v>0</v>
      </c>
      <c r="F190" s="1">
        <f t="shared" ref="F190:L190" si="20">F191</f>
        <v>0</v>
      </c>
      <c r="G190" s="1">
        <f t="shared" si="20"/>
        <v>272842</v>
      </c>
      <c r="H190" s="1">
        <f t="shared" si="20"/>
        <v>265333</v>
      </c>
      <c r="I190" s="1">
        <f t="shared" si="20"/>
        <v>265333</v>
      </c>
      <c r="J190" s="1">
        <f t="shared" si="20"/>
        <v>265333</v>
      </c>
      <c r="K190" s="1">
        <f t="shared" si="20"/>
        <v>0</v>
      </c>
      <c r="L190" s="1">
        <f t="shared" si="20"/>
        <v>265333</v>
      </c>
      <c r="M190" s="13"/>
    </row>
    <row r="191" spans="1:13" s="14" customFormat="1" ht="20.100000000000001" customHeight="1">
      <c r="A191" s="19" t="s">
        <v>339</v>
      </c>
      <c r="B191" s="22"/>
      <c r="C191" s="20" t="s">
        <v>340</v>
      </c>
      <c r="D191" s="20"/>
      <c r="E191" s="1">
        <f>E200</f>
        <v>0</v>
      </c>
      <c r="F191" s="1">
        <f t="shared" ref="F191:L191" si="21">F200</f>
        <v>0</v>
      </c>
      <c r="G191" s="1">
        <f t="shared" si="21"/>
        <v>272842</v>
      </c>
      <c r="H191" s="1">
        <f t="shared" si="21"/>
        <v>265333</v>
      </c>
      <c r="I191" s="1">
        <f t="shared" si="21"/>
        <v>265333</v>
      </c>
      <c r="J191" s="1">
        <f t="shared" si="21"/>
        <v>265333</v>
      </c>
      <c r="K191" s="1">
        <f t="shared" si="21"/>
        <v>0</v>
      </c>
      <c r="L191" s="1">
        <f t="shared" si="21"/>
        <v>265333</v>
      </c>
      <c r="M191" s="13"/>
    </row>
    <row r="192" spans="1:13" s="59" customFormat="1" ht="20.100000000000001" hidden="1" customHeight="1">
      <c r="A192" s="101"/>
      <c r="B192" s="58" t="s">
        <v>341</v>
      </c>
      <c r="C192" s="23" t="s">
        <v>342</v>
      </c>
      <c r="D192" s="23"/>
      <c r="E192" s="20" t="e">
        <f>#REF!+[2]CSM!E186+#REF!+[2]YY!D186+'[2]Zone verzi'!E185+'[2]67020330'!E185+[2]XX!D186+'[2]6703004'!E185+'[2]67020306'!E185+'[2]670250'!E185</f>
        <v>#REF!</v>
      </c>
      <c r="F192" s="1" t="e">
        <f>#REF!+[2]CSM!F186+#REF!+[2]YY!E186+'[2]Zone verzi'!F185+'[2]67020330'!F185+[2]XX!E186+'[2]6703004'!F185+'[2]67020306'!F185+'[2]670250'!F185</f>
        <v>#REF!</v>
      </c>
      <c r="G192" s="1" t="e">
        <f>#REF!+[2]CSM!G186+#REF!+[2]YY!F186+'[2]Zone verzi'!G185+'[2]67020330'!G185+[2]XX!F186+'[2]6703004'!G185+'[2]67020306'!G185+'[2]670250'!G185</f>
        <v>#REF!</v>
      </c>
      <c r="H192" s="1" t="e">
        <f>#REF!+[2]CSM!H186+#REF!+[2]YY!G186+'[2]Zone verzi'!H185+'[2]67020330'!H185+[2]XX!G186+'[2]6703004'!H185+'[2]67020306'!H185+'[2]670250'!H185</f>
        <v>#REF!</v>
      </c>
      <c r="I192" s="1" t="e">
        <f>#REF!+[2]CSM!I186+#REF!+[2]YY!H186+'[2]Zone verzi'!I185+'[2]67020330'!I185+[2]XX!H186+'[2]6703004'!I185+'[2]67020306'!I185+'[2]670250'!I185</f>
        <v>#REF!</v>
      </c>
      <c r="J192" s="1" t="e">
        <f>#REF!+[2]CSM!J186+#REF!+[2]YY!I186+'[2]Zone verzi'!J185+'[2]67020330'!J185+[2]XX!I186+'[2]6703004'!J185+'[2]67020306'!J185+'[2]670250'!J185</f>
        <v>#REF!</v>
      </c>
      <c r="K192" s="1" t="e">
        <f>#REF!+[2]CSM!K186+#REF!+[2]YY!J186+'[2]Zone verzi'!K185+'[2]67020330'!K185+[2]XX!J186+'[2]6703004'!K185+'[2]67020306'!K185+'[2]670250'!K185</f>
        <v>#REF!</v>
      </c>
      <c r="L192" s="1" t="e">
        <f>#REF!+[2]CSM!L186+#REF!+[2]YY!K186+'[2]Zone verzi'!L185+'[2]67020330'!L185+[2]XX!K186+'[2]6703004'!L185+'[2]67020306'!L185+'[2]670250'!L185</f>
        <v>#REF!</v>
      </c>
      <c r="M192" s="13"/>
    </row>
    <row r="193" spans="1:13" s="61" customFormat="1" ht="20.100000000000001" hidden="1" customHeight="1">
      <c r="A193" s="102"/>
      <c r="B193" s="60" t="s">
        <v>343</v>
      </c>
      <c r="C193" s="50" t="s">
        <v>344</v>
      </c>
      <c r="D193" s="50"/>
      <c r="E193" s="16" t="e">
        <f>#REF!+[2]CSM!E187+#REF!+[2]YY!D187+'[2]Zone verzi'!E186+'[2]67020330'!E186+[2]XX!D187+'[2]6703004'!E186+'[2]67020306'!E186+'[2]670250'!E186</f>
        <v>#REF!</v>
      </c>
      <c r="F193" s="17" t="e">
        <f>#REF!+[2]CSM!F187+#REF!+[2]YY!E187+'[2]Zone verzi'!F186+'[2]67020330'!F186+[2]XX!E187+'[2]6703004'!F186+'[2]67020306'!F186+'[2]670250'!F186</f>
        <v>#REF!</v>
      </c>
      <c r="G193" s="17" t="e">
        <f>#REF!+[2]CSM!G187+#REF!+[2]YY!F187+'[2]Zone verzi'!G186+'[2]67020330'!G186+[2]XX!F187+'[2]6703004'!G186+'[2]67020306'!G186+'[2]670250'!G186</f>
        <v>#REF!</v>
      </c>
      <c r="H193" s="17" t="e">
        <f>#REF!+[2]CSM!H187+#REF!+[2]YY!G187+'[2]Zone verzi'!H186+'[2]67020330'!H186+[2]XX!G187+'[2]6703004'!H186+'[2]67020306'!H186+'[2]670250'!H186</f>
        <v>#REF!</v>
      </c>
      <c r="I193" s="17" t="e">
        <f>#REF!+[2]CSM!I187+#REF!+[2]YY!H187+'[2]Zone verzi'!I186+'[2]67020330'!I186+[2]XX!H187+'[2]6703004'!I186+'[2]67020306'!I186+'[2]670250'!I186</f>
        <v>#REF!</v>
      </c>
      <c r="J193" s="17" t="e">
        <f>#REF!+[2]CSM!J187+#REF!+[2]YY!I187+'[2]Zone verzi'!J186+'[2]67020330'!J186+[2]XX!I187+'[2]6703004'!J186+'[2]67020306'!J186+'[2]670250'!J186</f>
        <v>#REF!</v>
      </c>
      <c r="K193" s="17" t="e">
        <f>#REF!+[2]CSM!K187+#REF!+[2]YY!J187+'[2]Zone verzi'!K186+'[2]67020330'!K186+[2]XX!J187+'[2]6703004'!K186+'[2]67020306'!K186+'[2]670250'!K186</f>
        <v>#REF!</v>
      </c>
      <c r="L193" s="17" t="e">
        <f>#REF!+[2]CSM!L187+#REF!+[2]YY!K187+'[2]Zone verzi'!L186+'[2]67020330'!L186+[2]XX!K187+'[2]6703004'!L186+'[2]67020306'!L186+'[2]670250'!L186</f>
        <v>#REF!</v>
      </c>
      <c r="M193" s="13"/>
    </row>
    <row r="194" spans="1:13" s="61" customFormat="1" ht="20.100000000000001" hidden="1" customHeight="1">
      <c r="A194" s="102"/>
      <c r="B194" s="60" t="s">
        <v>345</v>
      </c>
      <c r="C194" s="50" t="s">
        <v>346</v>
      </c>
      <c r="D194" s="50"/>
      <c r="E194" s="16" t="e">
        <f>#REF!+[2]CSM!E188+#REF!+[2]YY!D188+'[2]Zone verzi'!E187+'[2]67020330'!E187+[2]XX!D188+'[2]6703004'!E187+'[2]67020306'!E187+'[2]670250'!E187</f>
        <v>#REF!</v>
      </c>
      <c r="F194" s="17" t="e">
        <f>#REF!+[2]CSM!F188+#REF!+[2]YY!E188+'[2]Zone verzi'!F187+'[2]67020330'!F187+[2]XX!E188+'[2]6703004'!F187+'[2]67020306'!F187+'[2]670250'!F187</f>
        <v>#REF!</v>
      </c>
      <c r="G194" s="17" t="e">
        <f>#REF!+[2]CSM!G188+#REF!+[2]YY!F188+'[2]Zone verzi'!G187+'[2]67020330'!G187+[2]XX!F188+'[2]6703004'!G187+'[2]67020306'!G187+'[2]670250'!G187</f>
        <v>#REF!</v>
      </c>
      <c r="H194" s="17" t="e">
        <f>#REF!+[2]CSM!H188+#REF!+[2]YY!G188+'[2]Zone verzi'!H187+'[2]67020330'!H187+[2]XX!G188+'[2]6703004'!H187+'[2]67020306'!H187+'[2]670250'!H187</f>
        <v>#REF!</v>
      </c>
      <c r="I194" s="17" t="e">
        <f>#REF!+[2]CSM!I188+#REF!+[2]YY!H188+'[2]Zone verzi'!I187+'[2]67020330'!I187+[2]XX!H188+'[2]6703004'!I187+'[2]67020306'!I187+'[2]670250'!I187</f>
        <v>#REF!</v>
      </c>
      <c r="J194" s="17" t="e">
        <f>#REF!+[2]CSM!J188+#REF!+[2]YY!I188+'[2]Zone verzi'!J187+'[2]67020330'!J187+[2]XX!I188+'[2]6703004'!J187+'[2]67020306'!J187+'[2]670250'!J187</f>
        <v>#REF!</v>
      </c>
      <c r="K194" s="17" t="e">
        <f>#REF!+[2]CSM!K188+#REF!+[2]YY!J188+'[2]Zone verzi'!K187+'[2]67020330'!K187+[2]XX!J188+'[2]6703004'!K187+'[2]67020306'!K187+'[2]670250'!K187</f>
        <v>#REF!</v>
      </c>
      <c r="L194" s="17" t="e">
        <f>#REF!+[2]CSM!L188+#REF!+[2]YY!K188+'[2]Zone verzi'!L187+'[2]67020330'!L187+[2]XX!K188+'[2]6703004'!L187+'[2]67020306'!L187+'[2]670250'!L187</f>
        <v>#REF!</v>
      </c>
      <c r="M194" s="13"/>
    </row>
    <row r="195" spans="1:13" s="61" customFormat="1" ht="20.100000000000001" hidden="1" customHeight="1">
      <c r="A195" s="102"/>
      <c r="B195" s="60" t="s">
        <v>347</v>
      </c>
      <c r="C195" s="50" t="s">
        <v>348</v>
      </c>
      <c r="D195" s="50"/>
      <c r="E195" s="16" t="e">
        <f>#REF!+[2]CSM!E189+#REF!+[2]YY!D189+'[2]Zone verzi'!E188+'[2]67020330'!E188+[2]XX!D189+'[2]6703004'!E188+'[2]67020306'!E188+'[2]670250'!E188</f>
        <v>#REF!</v>
      </c>
      <c r="F195" s="17" t="e">
        <f>#REF!+[2]CSM!F189+#REF!+[2]YY!E189+'[2]Zone verzi'!F188+'[2]67020330'!F188+[2]XX!E189+'[2]6703004'!F188+'[2]67020306'!F188+'[2]670250'!F188</f>
        <v>#REF!</v>
      </c>
      <c r="G195" s="17" t="e">
        <f>#REF!+[2]CSM!G189+#REF!+[2]YY!F189+'[2]Zone verzi'!G188+'[2]67020330'!G188+[2]XX!F189+'[2]6703004'!G188+'[2]67020306'!G188+'[2]670250'!G188</f>
        <v>#REF!</v>
      </c>
      <c r="H195" s="17" t="e">
        <f>#REF!+[2]CSM!H189+#REF!+[2]YY!G189+'[2]Zone verzi'!H188+'[2]67020330'!H188+[2]XX!G189+'[2]6703004'!H188+'[2]67020306'!H188+'[2]670250'!H188</f>
        <v>#REF!</v>
      </c>
      <c r="I195" s="17" t="e">
        <f>#REF!+[2]CSM!I189+#REF!+[2]YY!H189+'[2]Zone verzi'!I188+'[2]67020330'!I188+[2]XX!H189+'[2]6703004'!I188+'[2]67020306'!I188+'[2]670250'!I188</f>
        <v>#REF!</v>
      </c>
      <c r="J195" s="17" t="e">
        <f>#REF!+[2]CSM!J189+#REF!+[2]YY!I189+'[2]Zone verzi'!J188+'[2]67020330'!J188+[2]XX!I189+'[2]6703004'!J188+'[2]67020306'!J188+'[2]670250'!J188</f>
        <v>#REF!</v>
      </c>
      <c r="K195" s="17" t="e">
        <f>#REF!+[2]CSM!K189+#REF!+[2]YY!J189+'[2]Zone verzi'!K188+'[2]67020330'!K188+[2]XX!J189+'[2]6703004'!K188+'[2]67020306'!K188+'[2]670250'!K188</f>
        <v>#REF!</v>
      </c>
      <c r="L195" s="17" t="e">
        <f>#REF!+[2]CSM!L189+#REF!+[2]YY!K189+'[2]Zone verzi'!L188+'[2]67020330'!L188+[2]XX!K189+'[2]6703004'!L188+'[2]67020306'!L188+'[2]670250'!L188</f>
        <v>#REF!</v>
      </c>
      <c r="M195" s="13"/>
    </row>
    <row r="196" spans="1:13" s="61" customFormat="1" ht="20.100000000000001" hidden="1" customHeight="1">
      <c r="A196" s="102"/>
      <c r="B196" s="60" t="s">
        <v>349</v>
      </c>
      <c r="C196" s="50" t="s">
        <v>350</v>
      </c>
      <c r="D196" s="50"/>
      <c r="E196" s="16" t="e">
        <f>#REF!+[2]CSM!E190+#REF!+[2]YY!D190+'[2]Zone verzi'!E189+'[2]67020330'!E189+[2]XX!D190+'[2]6703004'!E189+'[2]67020306'!E189+'[2]670250'!E189</f>
        <v>#REF!</v>
      </c>
      <c r="F196" s="17" t="e">
        <f>#REF!+[2]CSM!F190+#REF!+[2]YY!E190+'[2]Zone verzi'!F189+'[2]67020330'!F189+[2]XX!E190+'[2]6703004'!F189+'[2]67020306'!F189+'[2]670250'!F189</f>
        <v>#REF!</v>
      </c>
      <c r="G196" s="17" t="e">
        <f>#REF!+[2]CSM!G190+#REF!+[2]YY!F190+'[2]Zone verzi'!G189+'[2]67020330'!G189+[2]XX!F190+'[2]6703004'!G189+'[2]67020306'!G189+'[2]670250'!G189</f>
        <v>#REF!</v>
      </c>
      <c r="H196" s="17" t="e">
        <f>#REF!+[2]CSM!H190+#REF!+[2]YY!G190+'[2]Zone verzi'!H189+'[2]67020330'!H189+[2]XX!G190+'[2]6703004'!H189+'[2]67020306'!H189+'[2]670250'!H189</f>
        <v>#REF!</v>
      </c>
      <c r="I196" s="17" t="e">
        <f>#REF!+[2]CSM!I190+#REF!+[2]YY!H190+'[2]Zone verzi'!I189+'[2]67020330'!I189+[2]XX!H190+'[2]6703004'!I189+'[2]67020306'!I189+'[2]670250'!I189</f>
        <v>#REF!</v>
      </c>
      <c r="J196" s="17" t="e">
        <f>#REF!+[2]CSM!J190+#REF!+[2]YY!I190+'[2]Zone verzi'!J189+'[2]67020330'!J189+[2]XX!I190+'[2]6703004'!J189+'[2]67020306'!J189+'[2]670250'!J189</f>
        <v>#REF!</v>
      </c>
      <c r="K196" s="17" t="e">
        <f>#REF!+[2]CSM!K190+#REF!+[2]YY!J190+'[2]Zone verzi'!K189+'[2]67020330'!K189+[2]XX!J190+'[2]6703004'!K189+'[2]67020306'!K189+'[2]670250'!K189</f>
        <v>#REF!</v>
      </c>
      <c r="L196" s="17" t="e">
        <f>#REF!+[2]CSM!L190+#REF!+[2]YY!K190+'[2]Zone verzi'!L189+'[2]67020330'!L189+[2]XX!K190+'[2]6703004'!L189+'[2]67020306'!L189+'[2]670250'!L189</f>
        <v>#REF!</v>
      </c>
      <c r="M196" s="13"/>
    </row>
    <row r="197" spans="1:13" s="61" customFormat="1" ht="20.100000000000001" hidden="1" customHeight="1">
      <c r="A197" s="102"/>
      <c r="B197" s="60" t="s">
        <v>351</v>
      </c>
      <c r="C197" s="50" t="s">
        <v>352</v>
      </c>
      <c r="D197" s="50"/>
      <c r="E197" s="16" t="e">
        <f>#REF!+[2]CSM!E191+#REF!+[2]YY!D191+'[2]Zone verzi'!E190+'[2]67020330'!E190+[2]XX!D191+'[2]6703004'!E190+'[2]67020306'!E190+'[2]670250'!E190</f>
        <v>#REF!</v>
      </c>
      <c r="F197" s="17" t="e">
        <f>#REF!+[2]CSM!F191+#REF!+[2]YY!E191+'[2]Zone verzi'!F190+'[2]67020330'!F190+[2]XX!E191+'[2]6703004'!F190+'[2]67020306'!F190+'[2]670250'!F190</f>
        <v>#REF!</v>
      </c>
      <c r="G197" s="17" t="e">
        <f>#REF!+[2]CSM!G191+#REF!+[2]YY!F191+'[2]Zone verzi'!G190+'[2]67020330'!G190+[2]XX!F191+'[2]6703004'!G190+'[2]67020306'!G190+'[2]670250'!G190</f>
        <v>#REF!</v>
      </c>
      <c r="H197" s="17" t="e">
        <f>#REF!+[2]CSM!H191+#REF!+[2]YY!G191+'[2]Zone verzi'!H190+'[2]67020330'!H190+[2]XX!G191+'[2]6703004'!H190+'[2]67020306'!H190+'[2]670250'!H190</f>
        <v>#REF!</v>
      </c>
      <c r="I197" s="17" t="e">
        <f>#REF!+[2]CSM!I191+#REF!+[2]YY!H191+'[2]Zone verzi'!I190+'[2]67020330'!I190+[2]XX!H191+'[2]6703004'!I190+'[2]67020306'!I190+'[2]670250'!I190</f>
        <v>#REF!</v>
      </c>
      <c r="J197" s="17" t="e">
        <f>#REF!+[2]CSM!J191+#REF!+[2]YY!I191+'[2]Zone verzi'!J190+'[2]67020330'!J190+[2]XX!I191+'[2]6703004'!J190+'[2]67020306'!J190+'[2]670250'!J190</f>
        <v>#REF!</v>
      </c>
      <c r="K197" s="17" t="e">
        <f>#REF!+[2]CSM!K191+#REF!+[2]YY!J191+'[2]Zone verzi'!K190+'[2]67020330'!K190+[2]XX!J191+'[2]6703004'!K190+'[2]67020306'!K190+'[2]670250'!K190</f>
        <v>#REF!</v>
      </c>
      <c r="L197" s="17" t="e">
        <f>#REF!+[2]CSM!L191+#REF!+[2]YY!K191+'[2]Zone verzi'!L190+'[2]67020330'!L190+[2]XX!K191+'[2]6703004'!L190+'[2]67020306'!L190+'[2]670250'!L190</f>
        <v>#REF!</v>
      </c>
      <c r="M197" s="13"/>
    </row>
    <row r="198" spans="1:13" s="61" customFormat="1" ht="20.100000000000001" hidden="1" customHeight="1">
      <c r="A198" s="102"/>
      <c r="B198" s="60" t="s">
        <v>353</v>
      </c>
      <c r="C198" s="50" t="s">
        <v>354</v>
      </c>
      <c r="D198" s="50"/>
      <c r="E198" s="16" t="e">
        <f>#REF!+[2]CSM!E192+#REF!+[2]YY!D192+'[2]Zone verzi'!E191+'[2]67020330'!E191+[2]XX!D192+'[2]6703004'!E191+'[2]67020306'!E191+'[2]670250'!E191</f>
        <v>#REF!</v>
      </c>
      <c r="F198" s="17" t="e">
        <f>#REF!+[2]CSM!F192+#REF!+[2]YY!E192+'[2]Zone verzi'!F191+'[2]67020330'!F191+[2]XX!E192+'[2]6703004'!F191+'[2]67020306'!F191+'[2]670250'!F191</f>
        <v>#REF!</v>
      </c>
      <c r="G198" s="17" t="e">
        <f>#REF!+[2]CSM!G192+#REF!+[2]YY!F192+'[2]Zone verzi'!G191+'[2]67020330'!G191+[2]XX!F192+'[2]6703004'!G191+'[2]67020306'!G191+'[2]670250'!G191</f>
        <v>#REF!</v>
      </c>
      <c r="H198" s="17" t="e">
        <f>#REF!+[2]CSM!H192+#REF!+[2]YY!G192+'[2]Zone verzi'!H191+'[2]67020330'!H191+[2]XX!G192+'[2]6703004'!H191+'[2]67020306'!H191+'[2]670250'!H191</f>
        <v>#REF!</v>
      </c>
      <c r="I198" s="17" t="e">
        <f>#REF!+[2]CSM!I192+#REF!+[2]YY!H192+'[2]Zone verzi'!I191+'[2]67020330'!I191+[2]XX!H192+'[2]6703004'!I191+'[2]67020306'!I191+'[2]670250'!I191</f>
        <v>#REF!</v>
      </c>
      <c r="J198" s="17" t="e">
        <f>#REF!+[2]CSM!J192+#REF!+[2]YY!I192+'[2]Zone verzi'!J191+'[2]67020330'!J191+[2]XX!I192+'[2]6703004'!J191+'[2]67020306'!J191+'[2]670250'!J191</f>
        <v>#REF!</v>
      </c>
      <c r="K198" s="17" t="e">
        <f>#REF!+[2]CSM!K192+#REF!+[2]YY!J192+'[2]Zone verzi'!K191+'[2]67020330'!K191+[2]XX!J192+'[2]6703004'!K191+'[2]67020306'!K191+'[2]670250'!K191</f>
        <v>#REF!</v>
      </c>
      <c r="L198" s="17" t="e">
        <f>#REF!+[2]CSM!L192+#REF!+[2]YY!K192+'[2]Zone verzi'!L191+'[2]67020330'!L191+[2]XX!K192+'[2]6703004'!L191+'[2]67020306'!L191+'[2]670250'!L191</f>
        <v>#REF!</v>
      </c>
      <c r="M198" s="13"/>
    </row>
    <row r="199" spans="1:13" s="61" customFormat="1" ht="20.100000000000001" hidden="1" customHeight="1">
      <c r="A199" s="102"/>
      <c r="B199" s="60" t="s">
        <v>355</v>
      </c>
      <c r="C199" s="50" t="s">
        <v>356</v>
      </c>
      <c r="D199" s="50"/>
      <c r="E199" s="16" t="e">
        <f>#REF!+[2]CSM!E193+#REF!+[2]YY!D193+'[2]Zone verzi'!E192+'[2]67020330'!E192+[2]XX!D193+'[2]6703004'!E192+'[2]67020306'!E192+'[2]670250'!E192</f>
        <v>#REF!</v>
      </c>
      <c r="F199" s="17" t="e">
        <f>#REF!+[2]CSM!F193+#REF!+[2]YY!E193+'[2]Zone verzi'!F192+'[2]67020330'!F192+[2]XX!E193+'[2]6703004'!F192+'[2]67020306'!F192+'[2]670250'!F192</f>
        <v>#REF!</v>
      </c>
      <c r="G199" s="17" t="e">
        <f>#REF!+[2]CSM!G193+#REF!+[2]YY!F193+'[2]Zone verzi'!G192+'[2]67020330'!G192+[2]XX!F193+'[2]6703004'!G192+'[2]67020306'!G192+'[2]670250'!G192</f>
        <v>#REF!</v>
      </c>
      <c r="H199" s="17" t="e">
        <f>#REF!+[2]CSM!H193+#REF!+[2]YY!G193+'[2]Zone verzi'!H192+'[2]67020330'!H192+[2]XX!G193+'[2]6703004'!H192+'[2]67020306'!H192+'[2]670250'!H192</f>
        <v>#REF!</v>
      </c>
      <c r="I199" s="17" t="e">
        <f>#REF!+[2]CSM!I193+#REF!+[2]YY!H193+'[2]Zone verzi'!I192+'[2]67020330'!I192+[2]XX!H193+'[2]6703004'!I192+'[2]67020306'!I192+'[2]670250'!I192</f>
        <v>#REF!</v>
      </c>
      <c r="J199" s="17" t="e">
        <f>#REF!+[2]CSM!J193+#REF!+[2]YY!I193+'[2]Zone verzi'!J192+'[2]67020330'!J192+[2]XX!I193+'[2]6703004'!J192+'[2]67020306'!J192+'[2]670250'!J192</f>
        <v>#REF!</v>
      </c>
      <c r="K199" s="17" t="e">
        <f>#REF!+[2]CSM!K193+#REF!+[2]YY!J193+'[2]Zone verzi'!K192+'[2]67020330'!K192+[2]XX!J193+'[2]6703004'!K192+'[2]67020306'!K192+'[2]670250'!K192</f>
        <v>#REF!</v>
      </c>
      <c r="L199" s="17" t="e">
        <f>#REF!+[2]CSM!L193+#REF!+[2]YY!K193+'[2]Zone verzi'!L192+'[2]67020330'!L192+[2]XX!K193+'[2]6703004'!L192+'[2]67020306'!L192+'[2]670250'!L192</f>
        <v>#REF!</v>
      </c>
      <c r="M199" s="13"/>
    </row>
    <row r="200" spans="1:13" s="61" customFormat="1" ht="20.100000000000001" customHeight="1">
      <c r="A200" s="102"/>
      <c r="B200" s="62" t="s">
        <v>357</v>
      </c>
      <c r="C200" s="50" t="s">
        <v>358</v>
      </c>
      <c r="D200" s="50"/>
      <c r="E200" s="17"/>
      <c r="F200" s="17">
        <f>'[1]67,03,04+P Teatru'!F194+'[1]67.03.06'!F194+'[1]67.05.01'!F254+'[1]67.03.14'!F254</f>
        <v>0</v>
      </c>
      <c r="G200" s="17">
        <f>'[1]67,03,04+P Teatru'!G194+'[1]67.03.06'!G194+'[1]67.05.01'!G254+'[1]67.03.14'!G254</f>
        <v>272842</v>
      </c>
      <c r="H200" s="17">
        <f>'[1]67,03,04+P Teatru'!H194+'[1]67.03.06'!H194+'[1]67.05.01'!H254+'[1]67.03.14'!H254</f>
        <v>265333</v>
      </c>
      <c r="I200" s="17">
        <f>'[1]67,03,04+P Teatru'!I194+'[1]67.03.06'!I194+'[1]67.05.01'!I254+'[1]67.03.14'!I254</f>
        <v>265333</v>
      </c>
      <c r="J200" s="17">
        <f>'[1]67,03,04+P Teatru'!J194+'[1]67.03.06'!J194+'[1]67.05.01'!J254+'[1]67.03.14'!J254</f>
        <v>265333</v>
      </c>
      <c r="K200" s="17">
        <f>'[1]67,03,04+P Teatru'!K194+'[1]67.03.06'!K194+'[1]67.05.01'!K254+'[1]67.03.14'!K254</f>
        <v>0</v>
      </c>
      <c r="L200" s="17">
        <f>'[1]67,03,04+P Teatru'!L194+'[1]67.03.06'!L194+'[1]67.05.01'!L254+'[1]67.03.14'!L254</f>
        <v>265333</v>
      </c>
      <c r="M200" s="13"/>
    </row>
    <row r="201" spans="1:13" s="14" customFormat="1" ht="20.100000000000001" customHeight="1">
      <c r="A201" s="19" t="s">
        <v>359</v>
      </c>
      <c r="B201" s="19"/>
      <c r="C201" s="20" t="s">
        <v>360</v>
      </c>
      <c r="D201" s="20"/>
      <c r="E201" s="20" t="s">
        <v>361</v>
      </c>
      <c r="F201" s="1">
        <f>F202</f>
        <v>0</v>
      </c>
      <c r="G201" s="1">
        <f t="shared" ref="G201:L201" si="22">G202</f>
        <v>5600000</v>
      </c>
      <c r="H201" s="1">
        <f t="shared" si="22"/>
        <v>5596769</v>
      </c>
      <c r="I201" s="1">
        <f t="shared" si="22"/>
        <v>5596769</v>
      </c>
      <c r="J201" s="1">
        <f t="shared" si="22"/>
        <v>5596769</v>
      </c>
      <c r="K201" s="1">
        <f t="shared" si="22"/>
        <v>0</v>
      </c>
      <c r="L201" s="1">
        <f t="shared" si="22"/>
        <v>5596769</v>
      </c>
      <c r="M201" s="13"/>
    </row>
    <row r="202" spans="1:13" s="14" customFormat="1" ht="20.100000000000001" customHeight="1">
      <c r="A202" s="129" t="s">
        <v>490</v>
      </c>
      <c r="B202" s="129"/>
      <c r="C202" s="20" t="s">
        <v>362</v>
      </c>
      <c r="D202" s="20"/>
      <c r="E202" s="20" t="s">
        <v>361</v>
      </c>
      <c r="F202" s="1">
        <f t="shared" ref="F202:K202" si="23">F209</f>
        <v>0</v>
      </c>
      <c r="G202" s="1">
        <f t="shared" si="23"/>
        <v>5600000</v>
      </c>
      <c r="H202" s="1">
        <f t="shared" si="23"/>
        <v>5596769</v>
      </c>
      <c r="I202" s="1">
        <f t="shared" si="23"/>
        <v>5596769</v>
      </c>
      <c r="J202" s="1">
        <f t="shared" si="23"/>
        <v>5596769</v>
      </c>
      <c r="K202" s="1">
        <f t="shared" si="23"/>
        <v>0</v>
      </c>
      <c r="L202" s="1">
        <f>L203+L204+L205+L206+L207+L208+L209+L210+L211+L212+L213</f>
        <v>5596769</v>
      </c>
      <c r="M202" s="13"/>
    </row>
    <row r="203" spans="1:13" s="14" customFormat="1" ht="20.100000000000001" hidden="1" customHeight="1">
      <c r="A203" s="19"/>
      <c r="B203" s="22" t="s">
        <v>363</v>
      </c>
      <c r="C203" s="23" t="s">
        <v>364</v>
      </c>
      <c r="D203" s="23"/>
      <c r="E203" s="20" t="s">
        <v>361</v>
      </c>
      <c r="F203" s="1">
        <f>[2]CSM!F197+[2]YY!E197+'[2]Zone verzi'!F196+'[2]67020330'!F196+[2]XX!E197+'[2]6703004'!F196+'[2]67020306'!F196+'[2]670250'!F196</f>
        <v>0</v>
      </c>
      <c r="G203" s="1">
        <f>[2]CSM!G197+[2]YY!F197+'[2]Zone verzi'!G196+'[2]67020330'!G196+[2]XX!F197+'[2]6703004'!G196+'[2]67020306'!G196+'[2]670250'!G196</f>
        <v>0</v>
      </c>
      <c r="H203" s="1">
        <f>[2]CSM!H197+[2]YY!G197+'[2]Zone verzi'!H196+'[2]67020330'!H196+[2]XX!G197+'[2]6703004'!H196+'[2]67020306'!H196+'[2]670250'!H196</f>
        <v>0</v>
      </c>
      <c r="I203" s="1">
        <f>[2]CSM!I197+[2]YY!H197+'[2]Zone verzi'!I196+'[2]67020330'!I196+[2]XX!H197+'[2]6703004'!I196+'[2]67020306'!I196+'[2]670250'!I196</f>
        <v>0</v>
      </c>
      <c r="J203" s="1">
        <f>[2]CSM!J197+[2]YY!I197+'[2]Zone verzi'!J196+'[2]67020330'!J196+[2]XX!I197+'[2]6703004'!J196+'[2]67020306'!J196+'[2]670250'!J196</f>
        <v>0</v>
      </c>
      <c r="K203" s="1">
        <f>[2]CSM!K197+[2]YY!J197+'[2]Zone verzi'!K196+'[2]67020330'!K196+[2]XX!J197+'[2]6703004'!K196+'[2]67020306'!K196+'[2]670250'!K196</f>
        <v>0</v>
      </c>
      <c r="L203" s="1">
        <f>[2]CSM!L197+[2]YY!K197+'[2]Zone verzi'!L196+'[2]67020330'!L196+[2]XX!K197+'[2]6703004'!L196+'[2]67020306'!L196+'[2]670250'!L196</f>
        <v>0</v>
      </c>
      <c r="M203" s="13"/>
    </row>
    <row r="204" spans="1:13" s="14" customFormat="1" ht="20.100000000000001" hidden="1" customHeight="1">
      <c r="A204" s="19"/>
      <c r="B204" s="22" t="s">
        <v>365</v>
      </c>
      <c r="C204" s="23" t="s">
        <v>366</v>
      </c>
      <c r="D204" s="23"/>
      <c r="E204" s="20" t="s">
        <v>361</v>
      </c>
      <c r="F204" s="1">
        <f>[2]CSM!F198+[2]YY!E198+'[2]Zone verzi'!F197+'[2]67020330'!F197+[2]XX!E198+'[2]6703004'!F197+'[2]67020306'!F197+'[2]670250'!F197</f>
        <v>0</v>
      </c>
      <c r="G204" s="1">
        <f>[2]CSM!G198+[2]YY!F198+'[2]Zone verzi'!G197+'[2]67020330'!G197+[2]XX!F198+'[2]6703004'!G197+'[2]67020306'!G197+'[2]670250'!G197</f>
        <v>0</v>
      </c>
      <c r="H204" s="1">
        <f>[2]CSM!H198+[2]YY!G198+'[2]Zone verzi'!H197+'[2]67020330'!H197+[2]XX!G198+'[2]6703004'!H197+'[2]67020306'!H197+'[2]670250'!H197</f>
        <v>0</v>
      </c>
      <c r="I204" s="1">
        <f>[2]CSM!I198+[2]YY!H198+'[2]Zone verzi'!I197+'[2]67020330'!I197+[2]XX!H198+'[2]6703004'!I197+'[2]67020306'!I197+'[2]670250'!I197</f>
        <v>0</v>
      </c>
      <c r="J204" s="1">
        <f>[2]CSM!J198+[2]YY!I198+'[2]Zone verzi'!J197+'[2]67020330'!J197+[2]XX!I198+'[2]6703004'!J197+'[2]67020306'!J197+'[2]670250'!J197</f>
        <v>0</v>
      </c>
      <c r="K204" s="1">
        <f>[2]CSM!K198+[2]YY!J198+'[2]Zone verzi'!K197+'[2]67020330'!K197+[2]XX!J198+'[2]6703004'!K197+'[2]67020306'!K197+'[2]670250'!K197</f>
        <v>0</v>
      </c>
      <c r="L204" s="1">
        <f>[2]CSM!L198+[2]YY!K198+'[2]Zone verzi'!L197+'[2]67020330'!L197+[2]XX!K198+'[2]6703004'!L197+'[2]67020306'!L197+'[2]670250'!L197</f>
        <v>0</v>
      </c>
      <c r="M204" s="13"/>
    </row>
    <row r="205" spans="1:13" s="14" customFormat="1" ht="20.100000000000001" hidden="1" customHeight="1">
      <c r="A205" s="19"/>
      <c r="B205" s="22" t="s">
        <v>367</v>
      </c>
      <c r="C205" s="23" t="s">
        <v>368</v>
      </c>
      <c r="D205" s="23"/>
      <c r="E205" s="20" t="s">
        <v>361</v>
      </c>
      <c r="F205" s="1" t="e">
        <f>[2]CSM!F199+[2]YY!E199+'[2]Zone verzi'!F198+'[2]67020330'!F198+[2]XX!E199+'[2]6703004'!F198+'[2]67020306'!F198+'[2]670250'!F198</f>
        <v>#REF!</v>
      </c>
      <c r="G205" s="1" t="e">
        <f>[2]CSM!G199+[2]YY!F199+'[2]Zone verzi'!G198+'[2]67020330'!G198+[2]XX!F199+'[2]6703004'!G198+'[2]67020306'!G198+'[2]670250'!G198</f>
        <v>#REF!</v>
      </c>
      <c r="H205" s="1" t="e">
        <f>[2]CSM!H199+[2]YY!G199+'[2]Zone verzi'!H198+'[2]67020330'!H198+[2]XX!G199+'[2]6703004'!H198+'[2]67020306'!H198+'[2]670250'!H198</f>
        <v>#REF!</v>
      </c>
      <c r="I205" s="1" t="e">
        <f>[2]CSM!I199+[2]YY!H199+'[2]Zone verzi'!I198+'[2]67020330'!I198+[2]XX!H199+'[2]6703004'!I198+'[2]67020306'!I198+'[2]670250'!I198</f>
        <v>#REF!</v>
      </c>
      <c r="J205" s="1" t="e">
        <f>[2]CSM!J199+[2]YY!I199+'[2]Zone verzi'!J198+'[2]67020330'!J198+[2]XX!I199+'[2]6703004'!J198+'[2]67020306'!J198+'[2]670250'!J198</f>
        <v>#REF!</v>
      </c>
      <c r="K205" s="1">
        <f>[2]CSM!K199+[2]YY!J199+'[2]Zone verzi'!K198+'[2]67020330'!K198+[2]XX!J199+'[2]6703004'!K198+'[2]67020306'!K198+'[2]670250'!K198</f>
        <v>0</v>
      </c>
      <c r="L205" s="1">
        <f>[2]CSM!L199+[2]YY!K199+'[2]Zone verzi'!L198+'[2]67020330'!L198+[2]XX!K199+'[2]6703004'!L198+'[2]67020306'!L198+'[2]670250'!L198</f>
        <v>0</v>
      </c>
      <c r="M205" s="13"/>
    </row>
    <row r="206" spans="1:13" s="14" customFormat="1" ht="20.100000000000001" hidden="1" customHeight="1">
      <c r="A206" s="19"/>
      <c r="B206" s="22" t="s">
        <v>369</v>
      </c>
      <c r="C206" s="23" t="s">
        <v>370</v>
      </c>
      <c r="D206" s="23"/>
      <c r="E206" s="20" t="s">
        <v>361</v>
      </c>
      <c r="F206" s="1" t="e">
        <f>[2]CSM!F200+[2]YY!E200+'[2]Zone verzi'!F199+'[2]67020330'!F199+[2]XX!E200+'[2]6703004'!F199+'[2]67020306'!F199+'[2]670250'!F199</f>
        <v>#REF!</v>
      </c>
      <c r="G206" s="1" t="e">
        <f>[2]CSM!G200+[2]YY!F200+'[2]Zone verzi'!G199+'[2]67020330'!G199+[2]XX!F200+'[2]6703004'!G199+'[2]67020306'!G199+'[2]670250'!G199</f>
        <v>#REF!</v>
      </c>
      <c r="H206" s="1" t="e">
        <f>[2]CSM!H200+[2]YY!G200+'[2]Zone verzi'!H199+'[2]67020330'!H199+[2]XX!G200+'[2]6703004'!H199+'[2]67020306'!H199+'[2]670250'!H199</f>
        <v>#REF!</v>
      </c>
      <c r="I206" s="1" t="e">
        <f>[2]CSM!I200+[2]YY!H200+'[2]Zone verzi'!I199+'[2]67020330'!I199+[2]XX!H200+'[2]6703004'!I199+'[2]67020306'!I199+'[2]670250'!I199</f>
        <v>#REF!</v>
      </c>
      <c r="J206" s="1" t="e">
        <f>[2]CSM!J200+[2]YY!I200+'[2]Zone verzi'!J199+'[2]67020330'!J199+[2]XX!I200+'[2]6703004'!J199+'[2]67020306'!J199+'[2]670250'!J199</f>
        <v>#REF!</v>
      </c>
      <c r="K206" s="1">
        <f>[2]CSM!K200+[2]YY!J200+'[2]Zone verzi'!K199+'[2]67020330'!K199+[2]XX!J200+'[2]6703004'!K199+'[2]67020306'!K199+'[2]670250'!K199</f>
        <v>0</v>
      </c>
      <c r="L206" s="1">
        <f>[2]CSM!L200+[2]YY!K200+'[2]Zone verzi'!L199+'[2]67020330'!L199+[2]XX!K200+'[2]6703004'!L199+'[2]67020306'!L199+'[2]670250'!L199</f>
        <v>0</v>
      </c>
      <c r="M206" s="13"/>
    </row>
    <row r="207" spans="1:13" s="14" customFormat="1" ht="20.100000000000001" hidden="1" customHeight="1">
      <c r="A207" s="19"/>
      <c r="B207" s="33" t="s">
        <v>371</v>
      </c>
      <c r="C207" s="23" t="s">
        <v>372</v>
      </c>
      <c r="D207" s="23"/>
      <c r="E207" s="20" t="s">
        <v>361</v>
      </c>
      <c r="F207" s="1" t="e">
        <f>[2]CSM!F201+[2]YY!E201+'[2]Zone verzi'!F200+'[2]67020330'!F200+[2]XX!E201+'[2]6703004'!F200+'[2]67020306'!F200+'[2]670250'!F200</f>
        <v>#REF!</v>
      </c>
      <c r="G207" s="1" t="e">
        <f>[2]CSM!G201+[2]YY!F201+'[2]Zone verzi'!G200+'[2]67020330'!G200+[2]XX!F201+'[2]6703004'!G200+'[2]67020306'!G200+'[2]670250'!G200</f>
        <v>#REF!</v>
      </c>
      <c r="H207" s="1" t="e">
        <f>[2]CSM!H201+[2]YY!G201+'[2]Zone verzi'!H200+'[2]67020330'!H200+[2]XX!G201+'[2]6703004'!H200+'[2]67020306'!H200+'[2]670250'!H200</f>
        <v>#REF!</v>
      </c>
      <c r="I207" s="1" t="e">
        <f>[2]CSM!I201+[2]YY!H201+'[2]Zone verzi'!I200+'[2]67020330'!I200+[2]XX!H201+'[2]6703004'!I200+'[2]67020306'!I200+'[2]670250'!I200</f>
        <v>#REF!</v>
      </c>
      <c r="J207" s="1" t="e">
        <f>[2]CSM!J201+[2]YY!I201+'[2]Zone verzi'!J200+'[2]67020330'!J200+[2]XX!I201+'[2]6703004'!J200+'[2]67020306'!J200+'[2]670250'!J200</f>
        <v>#REF!</v>
      </c>
      <c r="K207" s="1">
        <f>[2]CSM!K201+[2]YY!J201+'[2]Zone verzi'!K200+'[2]67020330'!K200+[2]XX!J201+'[2]6703004'!K200+'[2]67020306'!K200+'[2]670250'!K200</f>
        <v>0</v>
      </c>
      <c r="L207" s="1">
        <f>[2]CSM!L201+[2]YY!K201+'[2]Zone verzi'!L200+'[2]67020330'!L200+[2]XX!K201+'[2]6703004'!L200+'[2]67020306'!L200+'[2]670250'!L200</f>
        <v>0</v>
      </c>
      <c r="M207" s="13"/>
    </row>
    <row r="208" spans="1:13" s="14" customFormat="1" ht="20.100000000000001" hidden="1" customHeight="1">
      <c r="A208" s="103"/>
      <c r="B208" s="22" t="s">
        <v>373</v>
      </c>
      <c r="C208" s="23" t="s">
        <v>374</v>
      </c>
      <c r="D208" s="23"/>
      <c r="E208" s="20" t="s">
        <v>361</v>
      </c>
      <c r="F208" s="1" t="e">
        <f>[2]CSM!F202+[2]YY!E202+'[2]Zone verzi'!F201+'[2]67020330'!F201+[2]XX!E202+'[2]6703004'!F201+'[2]67020306'!F201+'[2]670250'!F201</f>
        <v>#REF!</v>
      </c>
      <c r="G208" s="1" t="e">
        <f>[2]CSM!G202+[2]YY!F202+'[2]Zone verzi'!G201+'[2]67020330'!G201+[2]XX!F202+'[2]6703004'!G201+'[2]67020306'!G201+'[2]670250'!G201</f>
        <v>#REF!</v>
      </c>
      <c r="H208" s="1" t="e">
        <f>[2]CSM!H202+[2]YY!G202+'[2]Zone verzi'!H201+'[2]67020330'!H201+[2]XX!G202+'[2]6703004'!H201+'[2]67020306'!H201+'[2]670250'!H201</f>
        <v>#REF!</v>
      </c>
      <c r="I208" s="1" t="e">
        <f>[2]CSM!I202+[2]YY!H202+'[2]Zone verzi'!I201+'[2]67020330'!I201+[2]XX!H202+'[2]6703004'!I201+'[2]67020306'!I201+'[2]670250'!I201</f>
        <v>#REF!</v>
      </c>
      <c r="J208" s="1" t="e">
        <f>[2]CSM!J202+[2]YY!I202+'[2]Zone verzi'!J201+'[2]67020330'!J201+[2]XX!I202+'[2]6703004'!J201+'[2]67020306'!J201+'[2]670250'!J201</f>
        <v>#REF!</v>
      </c>
      <c r="K208" s="1">
        <f>[2]CSM!K202+[2]YY!J202+'[2]Zone verzi'!K201+'[2]67020330'!K201+[2]XX!J202+'[2]6703004'!K201+'[2]67020306'!K201+'[2]670250'!K201</f>
        <v>0</v>
      </c>
      <c r="L208" s="1">
        <f>[2]CSM!L202+[2]YY!K202+'[2]Zone verzi'!L201+'[2]67020330'!L201+[2]XX!K202+'[2]6703004'!L201+'[2]67020306'!L201+'[2]670250'!L201</f>
        <v>0</v>
      </c>
      <c r="M208" s="13"/>
    </row>
    <row r="209" spans="1:13" s="14" customFormat="1" ht="20.100000000000001" customHeight="1">
      <c r="A209" s="103"/>
      <c r="B209" s="22" t="s">
        <v>373</v>
      </c>
      <c r="C209" s="23" t="s">
        <v>374</v>
      </c>
      <c r="D209" s="23"/>
      <c r="E209" s="20"/>
      <c r="F209" s="1">
        <f>'[1]67.50'!F202</f>
        <v>0</v>
      </c>
      <c r="G209" s="1">
        <f>'[1]67.50'!G202</f>
        <v>5600000</v>
      </c>
      <c r="H209" s="1">
        <f>'[1]67.50'!H202</f>
        <v>5596769</v>
      </c>
      <c r="I209" s="1">
        <f>'[1]67.50'!I202</f>
        <v>5596769</v>
      </c>
      <c r="J209" s="1">
        <f>'[1]67.50'!J202</f>
        <v>5596769</v>
      </c>
      <c r="K209" s="1">
        <f>'[1]67.50'!K202</f>
        <v>0</v>
      </c>
      <c r="L209" s="1">
        <f>'[1]67.50'!L202</f>
        <v>5596769</v>
      </c>
      <c r="M209" s="13"/>
    </row>
    <row r="210" spans="1:13" s="14" customFormat="1" ht="20.100000000000001" hidden="1" customHeight="1">
      <c r="A210" s="103"/>
      <c r="B210" s="28" t="s">
        <v>375</v>
      </c>
      <c r="C210" s="23" t="s">
        <v>376</v>
      </c>
      <c r="D210" s="23"/>
      <c r="E210" s="20" t="s">
        <v>361</v>
      </c>
      <c r="F210" s="1" t="e">
        <f>[2]CSM!F204+[2]YY!E204+'[2]Zone verzi'!F203+'[2]67020330'!F203+[2]XX!E204+'[2]6703004'!F203+'[2]67020306'!F203+'[2]670250'!F203</f>
        <v>#REF!</v>
      </c>
      <c r="G210" s="1" t="e">
        <f>[2]CSM!G204+[2]YY!F204+'[2]Zone verzi'!G203+'[2]67020330'!G203+[2]XX!F204+'[2]6703004'!G203+'[2]67020306'!G203+'[2]670250'!G203</f>
        <v>#REF!</v>
      </c>
      <c r="H210" s="1" t="e">
        <f>[2]CSM!H204+[2]YY!G204+'[2]Zone verzi'!H203+'[2]67020330'!H203+[2]XX!G204+'[2]6703004'!H203+'[2]67020306'!H203+'[2]670250'!H203</f>
        <v>#REF!</v>
      </c>
      <c r="I210" s="1" t="e">
        <f>[2]CSM!I204+[2]YY!H204+'[2]Zone verzi'!I203+'[2]67020330'!I203+[2]XX!H204+'[2]6703004'!I203+'[2]67020306'!I203+'[2]670250'!I203</f>
        <v>#REF!</v>
      </c>
      <c r="J210" s="1" t="e">
        <f>[2]CSM!J204+[2]YY!I204+'[2]Zone verzi'!J203+'[2]67020330'!J203+[2]XX!I204+'[2]6703004'!J203+'[2]67020306'!J203+'[2]670250'!J203</f>
        <v>#REF!</v>
      </c>
      <c r="K210" s="1">
        <f>[2]CSM!K204+[2]YY!J204+'[2]Zone verzi'!K203+'[2]67020330'!K203+[2]XX!J204+'[2]6703004'!K203+'[2]67020306'!K203+'[2]670250'!K203</f>
        <v>0</v>
      </c>
      <c r="L210" s="1">
        <f>[2]CSM!L204+[2]YY!K204+'[2]Zone verzi'!L203+'[2]67020330'!L203+[2]XX!K204+'[2]6703004'!L203+'[2]67020306'!L203+'[2]670250'!L203</f>
        <v>0</v>
      </c>
      <c r="M210" s="13"/>
    </row>
    <row r="211" spans="1:13" s="14" customFormat="1" ht="20.100000000000001" hidden="1" customHeight="1">
      <c r="A211" s="103"/>
      <c r="B211" s="28" t="s">
        <v>377</v>
      </c>
      <c r="C211" s="23" t="s">
        <v>378</v>
      </c>
      <c r="D211" s="23"/>
      <c r="E211" s="20" t="s">
        <v>361</v>
      </c>
      <c r="F211" s="1" t="e">
        <f>[2]CSM!F205+[2]YY!E205+'[2]Zone verzi'!F204+'[2]67020330'!F204+[2]XX!E205+'[2]6703004'!F204+'[2]67020306'!F204+'[2]670250'!F204</f>
        <v>#REF!</v>
      </c>
      <c r="G211" s="1" t="e">
        <f>[2]CSM!G205+[2]YY!F205+'[2]Zone verzi'!G204+'[2]67020330'!G204+[2]XX!F205+'[2]6703004'!G204+'[2]67020306'!G204+'[2]670250'!G204</f>
        <v>#REF!</v>
      </c>
      <c r="H211" s="1" t="e">
        <f>[2]CSM!H205+[2]YY!G205+'[2]Zone verzi'!H204+'[2]67020330'!H204+[2]XX!G205+'[2]6703004'!H204+'[2]67020306'!H204+'[2]670250'!H204</f>
        <v>#REF!</v>
      </c>
      <c r="I211" s="1" t="e">
        <f>[2]CSM!I205+[2]YY!H205+'[2]Zone verzi'!I204+'[2]67020330'!I204+[2]XX!H205+'[2]6703004'!I204+'[2]67020306'!I204+'[2]670250'!I204</f>
        <v>#REF!</v>
      </c>
      <c r="J211" s="1" t="e">
        <f>[2]CSM!J205+[2]YY!I205+'[2]Zone verzi'!J204+'[2]67020330'!J204+[2]XX!I205+'[2]6703004'!J204+'[2]67020306'!J204+'[2]670250'!J204</f>
        <v>#REF!</v>
      </c>
      <c r="K211" s="1">
        <f>[2]CSM!K205+[2]YY!J205+'[2]Zone verzi'!K204+'[2]67020330'!K204+[2]XX!J205+'[2]6703004'!K204+'[2]67020306'!K204+'[2]670250'!K204</f>
        <v>0</v>
      </c>
      <c r="L211" s="1">
        <f>[2]CSM!L205+[2]YY!K205+'[2]Zone verzi'!L204+'[2]67020330'!L204+[2]XX!K205+'[2]6703004'!L204+'[2]67020306'!L204+'[2]670250'!L204</f>
        <v>0</v>
      </c>
      <c r="M211" s="13"/>
    </row>
    <row r="212" spans="1:13" s="14" customFormat="1" ht="20.100000000000001" hidden="1" customHeight="1">
      <c r="A212" s="103"/>
      <c r="B212" s="28" t="s">
        <v>379</v>
      </c>
      <c r="C212" s="23" t="s">
        <v>380</v>
      </c>
      <c r="D212" s="23"/>
      <c r="E212" s="20" t="s">
        <v>361</v>
      </c>
      <c r="F212" s="1" t="e">
        <f>[2]CSM!F206+[2]YY!E206+'[2]Zone verzi'!F205+'[2]67020330'!F205+[2]XX!E206+'[2]6703004'!F205+'[2]67020306'!F205+'[2]670250'!F205</f>
        <v>#REF!</v>
      </c>
      <c r="G212" s="1" t="e">
        <f>[2]CSM!G206+[2]YY!F206+'[2]Zone verzi'!G205+'[2]67020330'!G205+[2]XX!F206+'[2]6703004'!G205+'[2]67020306'!G205+'[2]670250'!G205</f>
        <v>#REF!</v>
      </c>
      <c r="H212" s="1" t="e">
        <f>[2]CSM!H206+[2]YY!G206+'[2]Zone verzi'!H205+'[2]67020330'!H205+[2]XX!G206+'[2]6703004'!H205+'[2]67020306'!H205+'[2]670250'!H205</f>
        <v>#REF!</v>
      </c>
      <c r="I212" s="1" t="e">
        <f>[2]CSM!I206+[2]YY!H206+'[2]Zone verzi'!I205+'[2]67020330'!I205+[2]XX!H206+'[2]6703004'!I205+'[2]67020306'!I205+'[2]670250'!I205</f>
        <v>#REF!</v>
      </c>
      <c r="J212" s="1" t="e">
        <f>[2]CSM!J206+[2]YY!I206+'[2]Zone verzi'!J205+'[2]67020330'!J205+[2]XX!I206+'[2]6703004'!J205+'[2]67020306'!J205+'[2]670250'!J205</f>
        <v>#REF!</v>
      </c>
      <c r="K212" s="1">
        <f>[2]CSM!K206+[2]YY!J206+'[2]Zone verzi'!K205+'[2]67020330'!K205+[2]XX!J206+'[2]6703004'!K205+'[2]67020306'!K205+'[2]670250'!K205</f>
        <v>0</v>
      </c>
      <c r="L212" s="1">
        <f>[2]CSM!L206+[2]YY!K206+'[2]Zone verzi'!L205+'[2]67020330'!L205+[2]XX!K206+'[2]6703004'!L205+'[2]67020306'!L205+'[2]670250'!L205</f>
        <v>0</v>
      </c>
      <c r="M212" s="13"/>
    </row>
    <row r="213" spans="1:13" s="14" customFormat="1" ht="20.100000000000001" hidden="1" customHeight="1">
      <c r="A213" s="103"/>
      <c r="B213" s="49" t="s">
        <v>381</v>
      </c>
      <c r="C213" s="23" t="s">
        <v>382</v>
      </c>
      <c r="D213" s="23"/>
      <c r="E213" s="20" t="s">
        <v>361</v>
      </c>
      <c r="F213" s="1" t="e">
        <f>[2]CSM!F207+[2]YY!E207+'[2]Zone verzi'!F206+'[2]67020330'!F206+[2]XX!E207+'[2]6703004'!F206+'[2]67020306'!F206+'[2]670250'!F206</f>
        <v>#REF!</v>
      </c>
      <c r="G213" s="1" t="e">
        <f>[2]CSM!G207+[2]YY!F207+'[2]Zone verzi'!G206+'[2]67020330'!G206+[2]XX!F207+'[2]6703004'!G206+'[2]67020306'!G206+'[2]670250'!G206</f>
        <v>#REF!</v>
      </c>
      <c r="H213" s="1" t="e">
        <f>[2]CSM!H207+[2]YY!G207+'[2]Zone verzi'!H206+'[2]67020330'!H206+[2]XX!G207+'[2]6703004'!H206+'[2]67020306'!H206+'[2]670250'!H206</f>
        <v>#REF!</v>
      </c>
      <c r="I213" s="1" t="e">
        <f>[2]CSM!I207+[2]YY!H207+'[2]Zone verzi'!I206+'[2]67020330'!I206+[2]XX!H207+'[2]6703004'!I206+'[2]67020306'!I206+'[2]670250'!I206</f>
        <v>#REF!</v>
      </c>
      <c r="J213" s="1" t="e">
        <f>[2]CSM!J207+[2]YY!I207+'[2]Zone verzi'!J206+'[2]67020330'!J206+[2]XX!I207+'[2]6703004'!J206+'[2]67020306'!J206+'[2]670250'!J206</f>
        <v>#REF!</v>
      </c>
      <c r="K213" s="1">
        <f>[2]CSM!K207+[2]YY!J207+'[2]Zone verzi'!K206+'[2]67020330'!K206+[2]XX!J207+'[2]6703004'!K206+'[2]67020306'!K206+'[2]670250'!K206</f>
        <v>0</v>
      </c>
      <c r="L213" s="1">
        <f>[2]CSM!L207+[2]YY!K207+'[2]Zone verzi'!L206+'[2]67020330'!L206+[2]XX!K207+'[2]6703004'!L206+'[2]67020306'!L206+'[2]670250'!L206</f>
        <v>0</v>
      </c>
      <c r="M213" s="13"/>
    </row>
    <row r="214" spans="1:13" s="14" customFormat="1" ht="13.5" hidden="1" customHeight="1">
      <c r="A214" s="103"/>
      <c r="B214" s="28"/>
      <c r="C214" s="23"/>
      <c r="D214" s="23"/>
      <c r="E214" s="20" t="s">
        <v>361</v>
      </c>
      <c r="F214" s="1"/>
      <c r="G214" s="1"/>
      <c r="H214" s="1"/>
      <c r="I214" s="1"/>
      <c r="J214" s="1"/>
      <c r="K214" s="1">
        <f>[2]CSM!K208+[2]YY!J208+'[2]Zone verzi'!K207+'[2]67020330'!K207+[2]XX!J208+'[2]6703004'!K207+'[2]67020306'!K207+'[2]670250'!K207</f>
        <v>0</v>
      </c>
      <c r="L214" s="1">
        <f>[2]CSM!L208+[2]YY!K208+'[2]Zone verzi'!L207+'[2]67020330'!L207+[2]XX!K208+'[2]6703004'!L207+'[2]67020306'!L207+'[2]670250'!L207</f>
        <v>0</v>
      </c>
      <c r="M214" s="13"/>
    </row>
    <row r="215" spans="1:13" s="14" customFormat="1" ht="39.75" customHeight="1">
      <c r="A215" s="138" t="s">
        <v>383</v>
      </c>
      <c r="B215" s="138"/>
      <c r="C215" s="63">
        <v>56</v>
      </c>
      <c r="D215" s="64">
        <f>D216</f>
        <v>7279300</v>
      </c>
      <c r="E215" s="64">
        <f>E216</f>
        <v>9056000</v>
      </c>
      <c r="F215" s="64">
        <f>F216</f>
        <v>7279300</v>
      </c>
      <c r="G215" s="64">
        <f t="shared" ref="G215:L215" si="24">G216</f>
        <v>9056000</v>
      </c>
      <c r="H215" s="64">
        <f t="shared" si="24"/>
        <v>9008096</v>
      </c>
      <c r="I215" s="64">
        <f t="shared" si="24"/>
        <v>9008096</v>
      </c>
      <c r="J215" s="64">
        <f t="shared" si="24"/>
        <v>9008096</v>
      </c>
      <c r="K215" s="64">
        <f t="shared" si="24"/>
        <v>0</v>
      </c>
      <c r="L215" s="64">
        <f t="shared" si="24"/>
        <v>12265</v>
      </c>
      <c r="M215" s="13"/>
    </row>
    <row r="216" spans="1:13" s="14" customFormat="1" ht="38.25" customHeight="1">
      <c r="A216" s="139" t="s">
        <v>489</v>
      </c>
      <c r="B216" s="139"/>
      <c r="C216" s="20" t="s">
        <v>384</v>
      </c>
      <c r="D216" s="1">
        <f>D217+D218+D219</f>
        <v>7279300</v>
      </c>
      <c r="E216" s="1">
        <f>E217+E218+E219</f>
        <v>9056000</v>
      </c>
      <c r="F216" s="1">
        <f>F217+F218+F219</f>
        <v>7279300</v>
      </c>
      <c r="G216" s="1">
        <f t="shared" ref="G216:L216" si="25">G217+G218+G219</f>
        <v>9056000</v>
      </c>
      <c r="H216" s="1">
        <f t="shared" si="25"/>
        <v>9008096</v>
      </c>
      <c r="I216" s="1">
        <f t="shared" si="25"/>
        <v>9008096</v>
      </c>
      <c r="J216" s="1">
        <f t="shared" si="25"/>
        <v>9008096</v>
      </c>
      <c r="K216" s="1">
        <f t="shared" si="25"/>
        <v>0</v>
      </c>
      <c r="L216" s="1">
        <f t="shared" si="25"/>
        <v>12265</v>
      </c>
      <c r="M216" s="13"/>
    </row>
    <row r="217" spans="1:13" s="14" customFormat="1" ht="18" customHeight="1">
      <c r="A217" s="51"/>
      <c r="B217" s="65" t="s">
        <v>385</v>
      </c>
      <c r="C217" s="66" t="s">
        <v>386</v>
      </c>
      <c r="D217" s="67">
        <f t="shared" ref="D217:E219" si="26">F217</f>
        <v>1450000</v>
      </c>
      <c r="E217" s="1">
        <f t="shared" si="26"/>
        <v>1220000</v>
      </c>
      <c r="F217" s="68">
        <f>'[1]67,58,60'!F308</f>
        <v>1450000</v>
      </c>
      <c r="G217" s="68">
        <f>'[1]67,58,60'!G308</f>
        <v>1220000</v>
      </c>
      <c r="H217" s="68">
        <f>'[1]67,58,60'!H308</f>
        <v>1194836</v>
      </c>
      <c r="I217" s="68">
        <f>'[1]67,58,60'!I308</f>
        <v>1194836</v>
      </c>
      <c r="J217" s="68">
        <f>'[1]67,58,60'!J308</f>
        <v>1194836</v>
      </c>
      <c r="K217" s="68">
        <f>'[1]67,58,60'!K308</f>
        <v>0</v>
      </c>
      <c r="L217" s="68">
        <f>'[1]67,58,60'!L308</f>
        <v>12265</v>
      </c>
      <c r="M217" s="13"/>
    </row>
    <row r="218" spans="1:13" s="14" customFormat="1" ht="18" customHeight="1">
      <c r="A218" s="51"/>
      <c r="B218" s="65" t="s">
        <v>387</v>
      </c>
      <c r="C218" s="66" t="s">
        <v>388</v>
      </c>
      <c r="D218" s="67">
        <f t="shared" si="26"/>
        <v>4500000</v>
      </c>
      <c r="E218" s="1">
        <f t="shared" si="26"/>
        <v>6345289</v>
      </c>
      <c r="F218" s="68">
        <f>'[1]67,58,60'!F309</f>
        <v>4500000</v>
      </c>
      <c r="G218" s="68">
        <f>'[1]67,58,60'!G309</f>
        <v>6345289</v>
      </c>
      <c r="H218" s="68">
        <f>'[1]67,58,60'!H309</f>
        <v>6322579</v>
      </c>
      <c r="I218" s="68">
        <f>'[1]67,58,60'!I309</f>
        <v>6322579</v>
      </c>
      <c r="J218" s="68">
        <f>'[1]67,58,60'!J309</f>
        <v>6322579</v>
      </c>
      <c r="K218" s="68">
        <f>'[1]67,58,60'!K309</f>
        <v>0</v>
      </c>
      <c r="L218" s="68">
        <f>'[1]67,58,60'!L309</f>
        <v>0</v>
      </c>
      <c r="M218" s="13"/>
    </row>
    <row r="219" spans="1:13" s="14" customFormat="1" ht="18" customHeight="1">
      <c r="A219" s="51"/>
      <c r="B219" s="65" t="s">
        <v>389</v>
      </c>
      <c r="C219" s="66" t="s">
        <v>390</v>
      </c>
      <c r="D219" s="67">
        <f t="shared" si="26"/>
        <v>1329300</v>
      </c>
      <c r="E219" s="1">
        <f t="shared" si="26"/>
        <v>1490711</v>
      </c>
      <c r="F219" s="68">
        <f>'[1]67,58,60'!F310</f>
        <v>1329300</v>
      </c>
      <c r="G219" s="68">
        <f>'[1]67,58,60'!G310</f>
        <v>1490711</v>
      </c>
      <c r="H219" s="68">
        <f>'[1]67,58,60'!H310</f>
        <v>1490681</v>
      </c>
      <c r="I219" s="68">
        <f>'[1]67,58,60'!I310</f>
        <v>1490681</v>
      </c>
      <c r="J219" s="68">
        <f>'[1]67,58,60'!J310</f>
        <v>1490681</v>
      </c>
      <c r="K219" s="68">
        <f>'[1]67,58,60'!K310</f>
        <v>0</v>
      </c>
      <c r="L219" s="68">
        <f>'[1]67,58,60'!L310</f>
        <v>0</v>
      </c>
      <c r="M219" s="13"/>
    </row>
    <row r="220" spans="1:13" s="14" customFormat="1" ht="13.5" hidden="1" customHeight="1">
      <c r="A220" s="140" t="s">
        <v>391</v>
      </c>
      <c r="B220" s="140"/>
      <c r="C220" s="69" t="s">
        <v>392</v>
      </c>
      <c r="D220" s="69"/>
      <c r="E220" s="1">
        <v>0</v>
      </c>
      <c r="F220" s="1" t="e">
        <f t="shared" ref="F220:L220" si="27">F221+F222+F223</f>
        <v>#REF!</v>
      </c>
      <c r="G220" s="1" t="e">
        <f t="shared" si="27"/>
        <v>#REF!</v>
      </c>
      <c r="H220" s="1" t="e">
        <f t="shared" si="27"/>
        <v>#REF!</v>
      </c>
      <c r="I220" s="1" t="e">
        <f t="shared" si="27"/>
        <v>#REF!</v>
      </c>
      <c r="J220" s="1" t="e">
        <f t="shared" si="27"/>
        <v>#REF!</v>
      </c>
      <c r="K220" s="1">
        <f t="shared" si="27"/>
        <v>0</v>
      </c>
      <c r="L220" s="1" t="e">
        <f t="shared" si="27"/>
        <v>#REF!</v>
      </c>
      <c r="M220" s="13"/>
    </row>
    <row r="221" spans="1:13" s="14" customFormat="1" ht="20.100000000000001" hidden="1" customHeight="1">
      <c r="A221" s="51"/>
      <c r="B221" s="65" t="s">
        <v>385</v>
      </c>
      <c r="C221" s="66" t="s">
        <v>393</v>
      </c>
      <c r="D221" s="66"/>
      <c r="E221" s="1">
        <v>0</v>
      </c>
      <c r="F221" s="68" t="e">
        <f>[2]CSM!F215+[2]YY!E215+'[2]Zone verzi'!F214+'[2]67020330'!F214+[2]XX!E215+'[2]6703004'!F214+'[2]67020306'!F214+'[2]670250'!F214</f>
        <v>#REF!</v>
      </c>
      <c r="G221" s="68" t="e">
        <f>[2]CSM!G215+[2]YY!F215+'[2]Zone verzi'!G214+'[2]67020330'!G214+[2]XX!F215+'[2]6703004'!G214+'[2]67020306'!G214+'[2]670250'!G214</f>
        <v>#REF!</v>
      </c>
      <c r="H221" s="68" t="e">
        <f>[2]CSM!H215+[2]YY!G215+'[2]Zone verzi'!H214+'[2]67020330'!H214+[2]XX!G215+'[2]6703004'!H214+'[2]67020306'!H214+'[2]670250'!H214</f>
        <v>#REF!</v>
      </c>
      <c r="I221" s="68" t="e">
        <f>[2]CSM!I215+[2]YY!H215+'[2]Zone verzi'!I214+'[2]67020330'!I214+[2]XX!H215+'[2]6703004'!I214+'[2]67020306'!I214+'[2]670250'!I214</f>
        <v>#REF!</v>
      </c>
      <c r="J221" s="68" t="e">
        <f>[2]CSM!J215+[2]YY!I215+'[2]Zone verzi'!J214+'[2]67020330'!J214+[2]XX!I215+'[2]6703004'!J214+'[2]67020306'!J214+'[2]670250'!J214</f>
        <v>#REF!</v>
      </c>
      <c r="K221" s="68">
        <f>[2]CSM!K215+[2]YY!J215+'[2]Zone verzi'!K214+'[2]67020330'!K214+[2]XX!J215+'[2]6703004'!K214+'[2]67020306'!K214+'[2]670250'!K214</f>
        <v>0</v>
      </c>
      <c r="L221" s="68" t="e">
        <f>[2]CSM!L215+[2]YY!K215+'[2]Zone verzi'!L214+'[2]67020330'!L214+[2]XX!K215+'[2]6703004'!L214+'[2]67020306'!L214+'[2]670250'!L214</f>
        <v>#REF!</v>
      </c>
      <c r="M221" s="13"/>
    </row>
    <row r="222" spans="1:13" s="14" customFormat="1" ht="20.100000000000001" hidden="1" customHeight="1">
      <c r="A222" s="51"/>
      <c r="B222" s="65" t="s">
        <v>387</v>
      </c>
      <c r="C222" s="66" t="s">
        <v>394</v>
      </c>
      <c r="D222" s="66"/>
      <c r="E222" s="1">
        <v>0</v>
      </c>
      <c r="F222" s="68">
        <f>[2]CSM!F216+[2]YY!E216+'[2]Zone verzi'!F215+'[2]67020330'!F215+[2]XX!E216+'[2]6703004'!F215+'[2]67020306'!F215+'[2]670250'!F215</f>
        <v>0</v>
      </c>
      <c r="G222" s="68">
        <f>[2]CSM!G216+[2]YY!F216+'[2]Zone verzi'!G215+'[2]67020330'!G215+[2]XX!F216+'[2]6703004'!G215+'[2]67020306'!G215+'[2]670250'!G215</f>
        <v>0</v>
      </c>
      <c r="H222" s="68">
        <f>[2]CSM!H216+[2]YY!G216+'[2]Zone verzi'!H215+'[2]67020330'!H215+[2]XX!G216+'[2]6703004'!H215+'[2]67020306'!H215+'[2]670250'!H215</f>
        <v>0</v>
      </c>
      <c r="I222" s="68">
        <f>[2]CSM!I216+[2]YY!H216+'[2]Zone verzi'!I215+'[2]67020330'!I215+[2]XX!H216+'[2]6703004'!I215+'[2]67020306'!I215+'[2]670250'!I215</f>
        <v>0</v>
      </c>
      <c r="J222" s="68">
        <f>[2]CSM!J216+[2]YY!I216+'[2]Zone verzi'!J215+'[2]67020330'!J215+[2]XX!I216+'[2]6703004'!J215+'[2]67020306'!J215+'[2]670250'!J215</f>
        <v>0</v>
      </c>
      <c r="K222" s="68">
        <f>[2]CSM!K216+[2]YY!J216+'[2]Zone verzi'!K215+'[2]67020330'!K215+[2]XX!J216+'[2]6703004'!K215+'[2]67020306'!K215+'[2]670250'!K215</f>
        <v>0</v>
      </c>
      <c r="L222" s="68">
        <f>[2]CSM!L216+[2]YY!K216+'[2]Zone verzi'!L215+'[2]67020330'!L215+[2]XX!K216+'[2]6703004'!L215+'[2]67020306'!L215+'[2]670250'!L215</f>
        <v>0</v>
      </c>
      <c r="M222" s="13"/>
    </row>
    <row r="223" spans="1:13" s="14" customFormat="1" ht="20.100000000000001" hidden="1" customHeight="1">
      <c r="A223" s="51"/>
      <c r="B223" s="65" t="s">
        <v>389</v>
      </c>
      <c r="C223" s="66" t="s">
        <v>395</v>
      </c>
      <c r="D223" s="66"/>
      <c r="E223" s="1">
        <v>0</v>
      </c>
      <c r="F223" s="68" t="e">
        <f>[2]CSM!F217+[2]YY!E217+'[2]Zone verzi'!F216+'[2]67020330'!F216+[2]XX!E217+'[2]6703004'!F216+'[2]67020306'!F216+'[2]670250'!F216</f>
        <v>#REF!</v>
      </c>
      <c r="G223" s="68" t="e">
        <f>[2]CSM!G217+[2]YY!F217+'[2]Zone verzi'!G216+'[2]67020330'!G216+[2]XX!F217+'[2]6703004'!G216+'[2]67020306'!G216+'[2]670250'!G216</f>
        <v>#REF!</v>
      </c>
      <c r="H223" s="68" t="e">
        <f>[2]CSM!H217+[2]YY!G217+'[2]Zone verzi'!H216+'[2]67020330'!H216+[2]XX!G217+'[2]6703004'!H216+'[2]67020306'!H216+'[2]670250'!H216</f>
        <v>#REF!</v>
      </c>
      <c r="I223" s="68" t="e">
        <f>[2]CSM!I217+[2]YY!H217+'[2]Zone verzi'!I216+'[2]67020330'!I216+[2]XX!H217+'[2]6703004'!I216+'[2]67020306'!I216+'[2]670250'!I216</f>
        <v>#REF!</v>
      </c>
      <c r="J223" s="68" t="e">
        <f>[2]CSM!J217+[2]YY!I217+'[2]Zone verzi'!J216+'[2]67020330'!J216+[2]XX!I217+'[2]6703004'!J216+'[2]67020306'!J216+'[2]670250'!J216</f>
        <v>#REF!</v>
      </c>
      <c r="K223" s="68">
        <f>[2]CSM!K217+[2]YY!J217+'[2]Zone verzi'!K216+'[2]67020330'!K216+[2]XX!J217+'[2]6703004'!K216+'[2]67020306'!K216+'[2]670250'!K216</f>
        <v>0</v>
      </c>
      <c r="L223" s="68">
        <f>[2]CSM!L217+[2]YY!K217+'[2]Zone verzi'!L216+'[2]67020330'!L216+[2]XX!K217+'[2]6703004'!L216+'[2]67020306'!L216+'[2]670250'!L216</f>
        <v>0</v>
      </c>
      <c r="M223" s="13"/>
    </row>
    <row r="224" spans="1:13" s="14" customFormat="1" ht="20.100000000000001" hidden="1" customHeight="1">
      <c r="A224" s="140" t="s">
        <v>396</v>
      </c>
      <c r="B224" s="140"/>
      <c r="C224" s="69" t="s">
        <v>397</v>
      </c>
      <c r="D224" s="69"/>
      <c r="E224" s="1">
        <v>0</v>
      </c>
      <c r="F224" s="68" t="e">
        <f>F225+F226+F227</f>
        <v>#REF!</v>
      </c>
      <c r="G224" s="68" t="e">
        <f t="shared" ref="G224:L224" si="28">G225+G226+G227</f>
        <v>#REF!</v>
      </c>
      <c r="H224" s="68" t="e">
        <f t="shared" si="28"/>
        <v>#REF!</v>
      </c>
      <c r="I224" s="68" t="e">
        <f t="shared" si="28"/>
        <v>#REF!</v>
      </c>
      <c r="J224" s="68" t="e">
        <f t="shared" si="28"/>
        <v>#REF!</v>
      </c>
      <c r="K224" s="68">
        <f t="shared" si="28"/>
        <v>0</v>
      </c>
      <c r="L224" s="68">
        <f t="shared" si="28"/>
        <v>0</v>
      </c>
      <c r="M224" s="13"/>
    </row>
    <row r="225" spans="1:13" s="14" customFormat="1" ht="20.100000000000001" hidden="1" customHeight="1">
      <c r="A225" s="51"/>
      <c r="B225" s="65" t="s">
        <v>385</v>
      </c>
      <c r="C225" s="66" t="s">
        <v>398</v>
      </c>
      <c r="D225" s="66"/>
      <c r="E225" s="1">
        <v>0</v>
      </c>
      <c r="F225" s="68" t="e">
        <f>[2]CSM!F219+[2]YY!E219+'[2]Zone verzi'!F218+'[2]67020330'!F218+[2]XX!E219+'[2]6703004'!F218+'[2]67020306'!F218+'[2]670250'!F218</f>
        <v>#REF!</v>
      </c>
      <c r="G225" s="68" t="e">
        <f>[2]CSM!G219+[2]YY!F219+'[2]Zone verzi'!G218+'[2]67020330'!G218+[2]XX!F219+'[2]6703004'!G218+'[2]67020306'!G218+'[2]670250'!G218</f>
        <v>#REF!</v>
      </c>
      <c r="H225" s="68" t="e">
        <f>[2]CSM!H219+[2]YY!G219+'[2]Zone verzi'!H218+'[2]67020330'!H218+[2]XX!G219+'[2]6703004'!H218+'[2]67020306'!H218+'[2]670250'!H218</f>
        <v>#REF!</v>
      </c>
      <c r="I225" s="68" t="e">
        <f>[2]CSM!I219+[2]YY!H219+'[2]Zone verzi'!I218+'[2]67020330'!I218+[2]XX!H219+'[2]6703004'!I218+'[2]67020306'!I218+'[2]670250'!I218</f>
        <v>#REF!</v>
      </c>
      <c r="J225" s="68" t="e">
        <f>[2]CSM!J219+[2]YY!I219+'[2]Zone verzi'!J218+'[2]67020330'!J218+[2]XX!I219+'[2]6703004'!J218+'[2]67020306'!J218+'[2]670250'!J218</f>
        <v>#REF!</v>
      </c>
      <c r="K225" s="68">
        <f>[2]CSM!K219+[2]YY!J219+'[2]Zone verzi'!K218+'[2]67020330'!K218+[2]XX!J219+'[2]6703004'!K218+'[2]67020306'!K218+'[2]670250'!K218</f>
        <v>0</v>
      </c>
      <c r="L225" s="68">
        <f>[2]CSM!L219+[2]YY!K219+'[2]Zone verzi'!L218+'[2]67020330'!L218+[2]XX!K219+'[2]6703004'!L218+'[2]67020306'!L218+'[2]670250'!L218</f>
        <v>0</v>
      </c>
      <c r="M225" s="13"/>
    </row>
    <row r="226" spans="1:13" s="14" customFormat="1" ht="20.100000000000001" hidden="1" customHeight="1">
      <c r="A226" s="51"/>
      <c r="B226" s="65" t="s">
        <v>387</v>
      </c>
      <c r="C226" s="66" t="s">
        <v>399</v>
      </c>
      <c r="D226" s="66"/>
      <c r="E226" s="1">
        <v>0</v>
      </c>
      <c r="F226" s="68">
        <f>[2]CSM!F220+[2]YY!E220+'[2]Zone verzi'!F219+'[2]67020330'!F219+[2]XX!E220+'[2]6703004'!F219+'[2]67020306'!F219+'[2]670250'!F219</f>
        <v>0</v>
      </c>
      <c r="G226" s="68">
        <f>[2]CSM!G220+[2]YY!F220+'[2]Zone verzi'!G219+'[2]67020330'!G219+[2]XX!F220+'[2]6703004'!G219+'[2]67020306'!G219+'[2]670250'!G219</f>
        <v>0</v>
      </c>
      <c r="H226" s="68">
        <f>[2]CSM!H220+[2]YY!G220+'[2]Zone verzi'!H219+'[2]67020330'!H219+[2]XX!G220+'[2]6703004'!H219+'[2]67020306'!H219+'[2]670250'!H219</f>
        <v>0</v>
      </c>
      <c r="I226" s="68">
        <f>[2]CSM!I220+[2]YY!H220+'[2]Zone verzi'!I219+'[2]67020330'!I219+[2]XX!H220+'[2]6703004'!I219+'[2]67020306'!I219+'[2]670250'!I219</f>
        <v>0</v>
      </c>
      <c r="J226" s="68">
        <f>[2]CSM!J220+[2]YY!I220+'[2]Zone verzi'!J219+'[2]67020330'!J219+[2]XX!I220+'[2]6703004'!J219+'[2]67020306'!J219+'[2]670250'!J219</f>
        <v>0</v>
      </c>
      <c r="K226" s="68">
        <f>[2]CSM!K220+[2]YY!J220+'[2]Zone verzi'!K219+'[2]67020330'!K219+[2]XX!J220+'[2]6703004'!K219+'[2]67020306'!K219+'[2]670250'!K219</f>
        <v>0</v>
      </c>
      <c r="L226" s="68">
        <f>[2]CSM!L220+[2]YY!K220+'[2]Zone verzi'!L219+'[2]67020330'!L219+[2]XX!K220+'[2]6703004'!L219+'[2]67020306'!L219+'[2]670250'!L219</f>
        <v>0</v>
      </c>
      <c r="M226" s="13"/>
    </row>
    <row r="227" spans="1:13" s="14" customFormat="1" ht="20.100000000000001" hidden="1" customHeight="1">
      <c r="A227" s="51"/>
      <c r="B227" s="65" t="s">
        <v>389</v>
      </c>
      <c r="C227" s="66" t="s">
        <v>400</v>
      </c>
      <c r="D227" s="66"/>
      <c r="E227" s="1">
        <v>0</v>
      </c>
      <c r="F227" s="68" t="e">
        <f>[2]CSM!F221+[2]YY!E221+'[2]Zone verzi'!F220+'[2]67020330'!F220+[2]XX!E221+'[2]6703004'!F220+'[2]67020306'!F220+'[2]670250'!F220</f>
        <v>#REF!</v>
      </c>
      <c r="G227" s="68" t="e">
        <f>[2]CSM!G221+[2]YY!F221+'[2]Zone verzi'!G220+'[2]67020330'!G220+[2]XX!F221+'[2]6703004'!G220+'[2]67020306'!G220+'[2]670250'!G220</f>
        <v>#REF!</v>
      </c>
      <c r="H227" s="68" t="e">
        <f>[2]CSM!H221+[2]YY!G221+'[2]Zone verzi'!H220+'[2]67020330'!H220+[2]XX!G221+'[2]6703004'!H220+'[2]67020306'!H220+'[2]670250'!H220</f>
        <v>#REF!</v>
      </c>
      <c r="I227" s="68" t="e">
        <f>[2]CSM!I221+[2]YY!H221+'[2]Zone verzi'!I220+'[2]67020330'!I220+[2]XX!H221+'[2]6703004'!I220+'[2]67020306'!I220+'[2]670250'!I220</f>
        <v>#REF!</v>
      </c>
      <c r="J227" s="68" t="e">
        <f>[2]CSM!J221+[2]YY!I221+'[2]Zone verzi'!J220+'[2]67020330'!J220+[2]XX!I221+'[2]6703004'!J220+'[2]67020306'!J220+'[2]670250'!J220</f>
        <v>#REF!</v>
      </c>
      <c r="K227" s="68">
        <f>[2]CSM!K221+[2]YY!J221+'[2]Zone verzi'!K220+'[2]67020330'!K220+[2]XX!J221+'[2]6703004'!K220+'[2]67020306'!K220+'[2]670250'!K220</f>
        <v>0</v>
      </c>
      <c r="L227" s="68">
        <f>[2]CSM!L221+[2]YY!K221+'[2]Zone verzi'!L220+'[2]67020330'!L220+[2]XX!K221+'[2]6703004'!L220+'[2]67020306'!L220+'[2]670250'!L220</f>
        <v>0</v>
      </c>
      <c r="M227" s="13"/>
    </row>
    <row r="228" spans="1:13" s="14" customFormat="1" ht="20.100000000000001" hidden="1" customHeight="1">
      <c r="A228" s="140" t="s">
        <v>401</v>
      </c>
      <c r="B228" s="140"/>
      <c r="C228" s="69" t="s">
        <v>402</v>
      </c>
      <c r="D228" s="69"/>
      <c r="E228" s="1">
        <v>0</v>
      </c>
      <c r="F228" s="68" t="e">
        <f>F229+F230+F231</f>
        <v>#REF!</v>
      </c>
      <c r="G228" s="68" t="e">
        <f t="shared" ref="G228:L228" si="29">G229+G230+G231</f>
        <v>#REF!</v>
      </c>
      <c r="H228" s="68" t="e">
        <f t="shared" si="29"/>
        <v>#REF!</v>
      </c>
      <c r="I228" s="68" t="e">
        <f t="shared" si="29"/>
        <v>#REF!</v>
      </c>
      <c r="J228" s="68" t="e">
        <f t="shared" si="29"/>
        <v>#REF!</v>
      </c>
      <c r="K228" s="68">
        <f t="shared" si="29"/>
        <v>0</v>
      </c>
      <c r="L228" s="68">
        <f t="shared" si="29"/>
        <v>0</v>
      </c>
      <c r="M228" s="13"/>
    </row>
    <row r="229" spans="1:13" s="14" customFormat="1" ht="20.100000000000001" hidden="1" customHeight="1">
      <c r="A229" s="51"/>
      <c r="B229" s="65" t="s">
        <v>385</v>
      </c>
      <c r="C229" s="66" t="s">
        <v>403</v>
      </c>
      <c r="D229" s="66"/>
      <c r="E229" s="1">
        <v>0</v>
      </c>
      <c r="F229" s="68" t="e">
        <f>[2]CSM!F223+[2]YY!E223+'[2]Zone verzi'!F222+'[2]67020330'!F222+[2]XX!E223+'[2]6703004'!F222+'[2]67020306'!F222+'[2]670250'!F222</f>
        <v>#REF!</v>
      </c>
      <c r="G229" s="68" t="e">
        <f>[2]CSM!G223+[2]YY!F223+'[2]Zone verzi'!G222+'[2]67020330'!G222+[2]XX!F223+'[2]6703004'!G222+'[2]67020306'!G222+'[2]670250'!G222</f>
        <v>#REF!</v>
      </c>
      <c r="H229" s="68" t="e">
        <f>[2]CSM!H223+[2]YY!G223+'[2]Zone verzi'!H222+'[2]67020330'!H222+[2]XX!G223+'[2]6703004'!H222+'[2]67020306'!H222+'[2]670250'!H222</f>
        <v>#REF!</v>
      </c>
      <c r="I229" s="68" t="e">
        <f>[2]CSM!I223+[2]YY!H223+'[2]Zone verzi'!I222+'[2]67020330'!I222+[2]XX!H223+'[2]6703004'!I222+'[2]67020306'!I222+'[2]670250'!I222</f>
        <v>#REF!</v>
      </c>
      <c r="J229" s="68" t="e">
        <f>[2]CSM!J223+[2]YY!I223+'[2]Zone verzi'!J222+'[2]67020330'!J222+[2]XX!I223+'[2]6703004'!J222+'[2]67020306'!J222+'[2]670250'!J222</f>
        <v>#REF!</v>
      </c>
      <c r="K229" s="68">
        <f>[2]CSM!K223+[2]YY!J223+'[2]Zone verzi'!K222+'[2]67020330'!K222+[2]XX!J223+'[2]6703004'!K222+'[2]67020306'!K222+'[2]670250'!K222</f>
        <v>0</v>
      </c>
      <c r="L229" s="68">
        <f>[2]CSM!L223+[2]YY!K223+'[2]Zone verzi'!L222+'[2]67020330'!L222+[2]XX!K223+'[2]6703004'!L222+'[2]67020306'!L222+'[2]670250'!L222</f>
        <v>0</v>
      </c>
      <c r="M229" s="13"/>
    </row>
    <row r="230" spans="1:13" s="14" customFormat="1" ht="20.100000000000001" hidden="1" customHeight="1">
      <c r="A230" s="51"/>
      <c r="B230" s="65" t="s">
        <v>387</v>
      </c>
      <c r="C230" s="66" t="s">
        <v>404</v>
      </c>
      <c r="D230" s="66"/>
      <c r="E230" s="1">
        <v>0</v>
      </c>
      <c r="F230" s="68">
        <f>[2]CSM!F224+[2]YY!E224+'[2]Zone verzi'!F223+'[2]67020330'!F223+[2]XX!E224+'[2]6703004'!F223+'[2]67020306'!F223+'[2]670250'!F223</f>
        <v>0</v>
      </c>
      <c r="G230" s="68">
        <f>[2]CSM!G224+[2]YY!F224+'[2]Zone verzi'!G223+'[2]67020330'!G223+[2]XX!F224+'[2]6703004'!G223+'[2]67020306'!G223+'[2]670250'!G223</f>
        <v>0</v>
      </c>
      <c r="H230" s="68">
        <f>[2]CSM!H224+[2]YY!G224+'[2]Zone verzi'!H223+'[2]67020330'!H223+[2]XX!G224+'[2]6703004'!H223+'[2]67020306'!H223+'[2]670250'!H223</f>
        <v>0</v>
      </c>
      <c r="I230" s="68">
        <f>[2]CSM!I224+[2]YY!H224+'[2]Zone verzi'!I223+'[2]67020330'!I223+[2]XX!H224+'[2]6703004'!I223+'[2]67020306'!I223+'[2]670250'!I223</f>
        <v>0</v>
      </c>
      <c r="J230" s="68">
        <f>[2]CSM!J224+[2]YY!I224+'[2]Zone verzi'!J223+'[2]67020330'!J223+[2]XX!I224+'[2]6703004'!J223+'[2]67020306'!J223+'[2]670250'!J223</f>
        <v>0</v>
      </c>
      <c r="K230" s="68">
        <f>[2]CSM!K224+[2]YY!J224+'[2]Zone verzi'!K223+'[2]67020330'!K223+[2]XX!J224+'[2]6703004'!K223+'[2]67020306'!K223+'[2]670250'!K223</f>
        <v>0</v>
      </c>
      <c r="L230" s="68">
        <f>[2]CSM!L224+[2]YY!K224+'[2]Zone verzi'!L223+'[2]67020330'!L223+[2]XX!K224+'[2]6703004'!L223+'[2]67020306'!L223+'[2]670250'!L223</f>
        <v>0</v>
      </c>
      <c r="M230" s="13"/>
    </row>
    <row r="231" spans="1:13" s="14" customFormat="1" ht="20.100000000000001" hidden="1" customHeight="1">
      <c r="A231" s="51"/>
      <c r="B231" s="65" t="s">
        <v>389</v>
      </c>
      <c r="C231" s="66" t="s">
        <v>405</v>
      </c>
      <c r="D231" s="66"/>
      <c r="E231" s="1">
        <v>0</v>
      </c>
      <c r="F231" s="68" t="e">
        <f>[2]CSM!F225+[2]YY!E225+'[2]Zone verzi'!F224+'[2]67020330'!F224+[2]XX!E225+'[2]6703004'!F224+'[2]67020306'!F224+'[2]670250'!F224</f>
        <v>#REF!</v>
      </c>
      <c r="G231" s="68" t="e">
        <f>[2]CSM!G225+[2]YY!F225+'[2]Zone verzi'!G224+'[2]67020330'!G224+[2]XX!F225+'[2]6703004'!G224+'[2]67020306'!G224+'[2]670250'!G224</f>
        <v>#REF!</v>
      </c>
      <c r="H231" s="68" t="e">
        <f>[2]CSM!H225+[2]YY!G225+'[2]Zone verzi'!H224+'[2]67020330'!H224+[2]XX!G225+'[2]6703004'!H224+'[2]67020306'!H224+'[2]670250'!H224</f>
        <v>#REF!</v>
      </c>
      <c r="I231" s="68" t="e">
        <f>[2]CSM!I225+[2]YY!H225+'[2]Zone verzi'!I224+'[2]67020330'!I224+[2]XX!H225+'[2]6703004'!I224+'[2]67020306'!I224+'[2]670250'!I224</f>
        <v>#REF!</v>
      </c>
      <c r="J231" s="68" t="e">
        <f>[2]CSM!J225+[2]YY!I225+'[2]Zone verzi'!J224+'[2]67020330'!J224+[2]XX!I225+'[2]6703004'!J224+'[2]67020306'!J224+'[2]670250'!J224</f>
        <v>#REF!</v>
      </c>
      <c r="K231" s="68">
        <f>[2]CSM!K225+[2]YY!J225+'[2]Zone verzi'!K224+'[2]67020330'!K224+[2]XX!J225+'[2]6703004'!K224+'[2]67020306'!K224+'[2]670250'!K224</f>
        <v>0</v>
      </c>
      <c r="L231" s="68">
        <f>[2]CSM!L225+[2]YY!K225+'[2]Zone verzi'!L224+'[2]67020330'!L224+[2]XX!K225+'[2]6703004'!L224+'[2]67020306'!L224+'[2]670250'!L224</f>
        <v>0</v>
      </c>
      <c r="M231" s="13"/>
    </row>
    <row r="232" spans="1:13" s="14" customFormat="1" ht="20.100000000000001" hidden="1" customHeight="1">
      <c r="A232" s="140" t="s">
        <v>406</v>
      </c>
      <c r="B232" s="140"/>
      <c r="C232" s="69" t="s">
        <v>407</v>
      </c>
      <c r="D232" s="69"/>
      <c r="E232" s="1">
        <v>0</v>
      </c>
      <c r="F232" s="68" t="e">
        <f>F233+F234+F235</f>
        <v>#REF!</v>
      </c>
      <c r="G232" s="68" t="e">
        <f t="shared" ref="G232:L232" si="30">G233+G234+G235</f>
        <v>#REF!</v>
      </c>
      <c r="H232" s="68" t="e">
        <f t="shared" si="30"/>
        <v>#REF!</v>
      </c>
      <c r="I232" s="68" t="e">
        <f t="shared" si="30"/>
        <v>#REF!</v>
      </c>
      <c r="J232" s="68" t="e">
        <f t="shared" si="30"/>
        <v>#REF!</v>
      </c>
      <c r="K232" s="68">
        <f t="shared" si="30"/>
        <v>0</v>
      </c>
      <c r="L232" s="68">
        <f t="shared" si="30"/>
        <v>0</v>
      </c>
      <c r="M232" s="13"/>
    </row>
    <row r="233" spans="1:13" s="14" customFormat="1" ht="20.100000000000001" hidden="1" customHeight="1">
      <c r="A233" s="51"/>
      <c r="B233" s="65" t="s">
        <v>385</v>
      </c>
      <c r="C233" s="66" t="s">
        <v>408</v>
      </c>
      <c r="D233" s="66"/>
      <c r="E233" s="1">
        <v>0</v>
      </c>
      <c r="F233" s="68" t="e">
        <f>[2]CSM!F227+[2]YY!E227+'[2]Zone verzi'!F226+'[2]67020330'!F226+[2]XX!E227+'[2]6703004'!F226+'[2]67020306'!F226+'[2]670250'!F226</f>
        <v>#REF!</v>
      </c>
      <c r="G233" s="68" t="e">
        <f>[2]CSM!G227+[2]YY!F227+'[2]Zone verzi'!G226+'[2]67020330'!G226+[2]XX!F227+'[2]6703004'!G226+'[2]67020306'!G226+'[2]670250'!G226</f>
        <v>#REF!</v>
      </c>
      <c r="H233" s="68" t="e">
        <f>[2]CSM!H227+[2]YY!G227+'[2]Zone verzi'!H226+'[2]67020330'!H226+[2]XX!G227+'[2]6703004'!H226+'[2]67020306'!H226+'[2]670250'!H226</f>
        <v>#REF!</v>
      </c>
      <c r="I233" s="68" t="e">
        <f>[2]CSM!I227+[2]YY!H227+'[2]Zone verzi'!I226+'[2]67020330'!I226+[2]XX!H227+'[2]6703004'!I226+'[2]67020306'!I226+'[2]670250'!I226</f>
        <v>#REF!</v>
      </c>
      <c r="J233" s="68" t="e">
        <f>[2]CSM!J227+[2]YY!I227+'[2]Zone verzi'!J226+'[2]67020330'!J226+[2]XX!I227+'[2]6703004'!J226+'[2]67020306'!J226+'[2]670250'!J226</f>
        <v>#REF!</v>
      </c>
      <c r="K233" s="68">
        <f>[2]CSM!K227+[2]YY!J227+'[2]Zone verzi'!K226+'[2]67020330'!K226+[2]XX!J227+'[2]6703004'!K226+'[2]67020306'!K226+'[2]670250'!K226</f>
        <v>0</v>
      </c>
      <c r="L233" s="68">
        <f>[2]CSM!L227+[2]YY!K227+'[2]Zone verzi'!L226+'[2]67020330'!L226+[2]XX!K227+'[2]6703004'!L226+'[2]67020306'!L226+'[2]670250'!L226</f>
        <v>0</v>
      </c>
      <c r="M233" s="13"/>
    </row>
    <row r="234" spans="1:13" s="14" customFormat="1" ht="20.100000000000001" hidden="1" customHeight="1">
      <c r="A234" s="51"/>
      <c r="B234" s="65" t="s">
        <v>387</v>
      </c>
      <c r="C234" s="66" t="s">
        <v>409</v>
      </c>
      <c r="D234" s="66"/>
      <c r="E234" s="1">
        <v>0</v>
      </c>
      <c r="F234" s="68">
        <f>[2]CSM!F228+[2]YY!E228+'[2]Zone verzi'!F227+'[2]67020330'!F227+[2]XX!E228+'[2]6703004'!F227+'[2]67020306'!F227+'[2]670250'!F227</f>
        <v>0</v>
      </c>
      <c r="G234" s="68">
        <f>[2]CSM!G228+[2]YY!F228+'[2]Zone verzi'!G227+'[2]67020330'!G227+[2]XX!F228+'[2]6703004'!G227+'[2]67020306'!G227+'[2]670250'!G227</f>
        <v>0</v>
      </c>
      <c r="H234" s="68">
        <f>[2]CSM!H228+[2]YY!G228+'[2]Zone verzi'!H227+'[2]67020330'!H227+[2]XX!G228+'[2]6703004'!H227+'[2]67020306'!H227+'[2]670250'!H227</f>
        <v>0</v>
      </c>
      <c r="I234" s="68">
        <f>[2]CSM!I228+[2]YY!H228+'[2]Zone verzi'!I227+'[2]67020330'!I227+[2]XX!H228+'[2]6703004'!I227+'[2]67020306'!I227+'[2]670250'!I227</f>
        <v>0</v>
      </c>
      <c r="J234" s="68">
        <f>[2]CSM!J228+[2]YY!I228+'[2]Zone verzi'!J227+'[2]67020330'!J227+[2]XX!I228+'[2]6703004'!J227+'[2]67020306'!J227+'[2]670250'!J227</f>
        <v>0</v>
      </c>
      <c r="K234" s="68">
        <f>[2]CSM!K228+[2]YY!J228+'[2]Zone verzi'!K227+'[2]67020330'!K227+[2]XX!J228+'[2]6703004'!K227+'[2]67020306'!K227+'[2]670250'!K227</f>
        <v>0</v>
      </c>
      <c r="L234" s="68">
        <f>[2]CSM!L228+[2]YY!K228+'[2]Zone verzi'!L227+'[2]67020330'!L227+[2]XX!K228+'[2]6703004'!L227+'[2]67020306'!L227+'[2]670250'!L227</f>
        <v>0</v>
      </c>
      <c r="M234" s="13"/>
    </row>
    <row r="235" spans="1:13" s="14" customFormat="1" ht="20.100000000000001" hidden="1" customHeight="1">
      <c r="A235" s="51"/>
      <c r="B235" s="65" t="s">
        <v>389</v>
      </c>
      <c r="C235" s="66" t="s">
        <v>410</v>
      </c>
      <c r="D235" s="66"/>
      <c r="E235" s="1">
        <v>0</v>
      </c>
      <c r="F235" s="68" t="e">
        <f>[2]CSM!F229+[2]YY!E229+'[2]Zone verzi'!F228+'[2]67020330'!F228+[2]XX!E229+'[2]6703004'!F228+'[2]67020306'!F228+'[2]670250'!F228</f>
        <v>#REF!</v>
      </c>
      <c r="G235" s="68" t="e">
        <f>[2]CSM!G229+[2]YY!F229+'[2]Zone verzi'!G228+'[2]67020330'!G228+[2]XX!F229+'[2]6703004'!G228+'[2]67020306'!G228+'[2]670250'!G228</f>
        <v>#REF!</v>
      </c>
      <c r="H235" s="68" t="e">
        <f>[2]CSM!H229+[2]YY!G229+'[2]Zone verzi'!H228+'[2]67020330'!H228+[2]XX!G229+'[2]6703004'!H228+'[2]67020306'!H228+'[2]670250'!H228</f>
        <v>#REF!</v>
      </c>
      <c r="I235" s="68" t="e">
        <f>[2]CSM!I229+[2]YY!H229+'[2]Zone verzi'!I228+'[2]67020330'!I228+[2]XX!H229+'[2]6703004'!I228+'[2]67020306'!I228+'[2]670250'!I228</f>
        <v>#REF!</v>
      </c>
      <c r="J235" s="68" t="e">
        <f>[2]CSM!J229+[2]YY!I229+'[2]Zone verzi'!J228+'[2]67020330'!J228+[2]XX!I229+'[2]6703004'!J228+'[2]67020306'!J228+'[2]670250'!J228</f>
        <v>#REF!</v>
      </c>
      <c r="K235" s="68">
        <f>[2]CSM!K229+[2]YY!J229+'[2]Zone verzi'!K228+'[2]67020330'!K228+[2]XX!J229+'[2]6703004'!K228+'[2]67020306'!K228+'[2]670250'!K228</f>
        <v>0</v>
      </c>
      <c r="L235" s="68">
        <f>[2]CSM!L229+[2]YY!K229+'[2]Zone verzi'!L228+'[2]67020330'!L228+[2]XX!K229+'[2]6703004'!L228+'[2]67020306'!L228+'[2]670250'!L228</f>
        <v>0</v>
      </c>
      <c r="M235" s="13"/>
    </row>
    <row r="236" spans="1:13" s="14" customFormat="1" ht="20.100000000000001" hidden="1" customHeight="1">
      <c r="A236" s="140" t="s">
        <v>411</v>
      </c>
      <c r="B236" s="140"/>
      <c r="C236" s="69" t="s">
        <v>412</v>
      </c>
      <c r="D236" s="69"/>
      <c r="E236" s="1">
        <v>0</v>
      </c>
      <c r="F236" s="68" t="e">
        <f>F237+F238+F239</f>
        <v>#REF!</v>
      </c>
      <c r="G236" s="68" t="e">
        <f t="shared" ref="G236:L236" si="31">G237+G238+G239</f>
        <v>#REF!</v>
      </c>
      <c r="H236" s="68" t="e">
        <f t="shared" si="31"/>
        <v>#REF!</v>
      </c>
      <c r="I236" s="68" t="e">
        <f t="shared" si="31"/>
        <v>#REF!</v>
      </c>
      <c r="J236" s="68" t="e">
        <f t="shared" si="31"/>
        <v>#REF!</v>
      </c>
      <c r="K236" s="68">
        <f t="shared" si="31"/>
        <v>0</v>
      </c>
      <c r="L236" s="68">
        <f t="shared" si="31"/>
        <v>0</v>
      </c>
      <c r="M236" s="13"/>
    </row>
    <row r="237" spans="1:13" s="14" customFormat="1" ht="20.100000000000001" hidden="1" customHeight="1">
      <c r="A237" s="51"/>
      <c r="B237" s="65" t="s">
        <v>385</v>
      </c>
      <c r="C237" s="66" t="s">
        <v>413</v>
      </c>
      <c r="D237" s="66"/>
      <c r="E237" s="1">
        <v>0</v>
      </c>
      <c r="F237" s="68" t="e">
        <f>[2]CSM!F231+[2]YY!E231+'[2]Zone verzi'!F230+'[2]67020330'!F230+[2]XX!E231+'[2]6703004'!F230+'[2]67020306'!F230+'[2]670250'!F230</f>
        <v>#REF!</v>
      </c>
      <c r="G237" s="68" t="e">
        <f>[2]CSM!G231+[2]YY!F231+'[2]Zone verzi'!G230+'[2]67020330'!G230+[2]XX!F231+'[2]6703004'!G230+'[2]67020306'!G230+'[2]670250'!G230</f>
        <v>#REF!</v>
      </c>
      <c r="H237" s="68" t="e">
        <f>[2]CSM!H231+[2]YY!G231+'[2]Zone verzi'!H230+'[2]67020330'!H230+[2]XX!G231+'[2]6703004'!H230+'[2]67020306'!H230+'[2]670250'!H230</f>
        <v>#REF!</v>
      </c>
      <c r="I237" s="68" t="e">
        <f>[2]CSM!I231+[2]YY!H231+'[2]Zone verzi'!I230+'[2]67020330'!I230+[2]XX!H231+'[2]6703004'!I230+'[2]67020306'!I230+'[2]670250'!I230</f>
        <v>#REF!</v>
      </c>
      <c r="J237" s="68" t="e">
        <f>[2]CSM!J231+[2]YY!I231+'[2]Zone verzi'!J230+'[2]67020330'!J230+[2]XX!I231+'[2]6703004'!J230+'[2]67020306'!J230+'[2]670250'!J230</f>
        <v>#REF!</v>
      </c>
      <c r="K237" s="68">
        <f>[2]CSM!K231+[2]YY!J231+'[2]Zone verzi'!K230+'[2]67020330'!K230+[2]XX!J231+'[2]6703004'!K230+'[2]67020306'!K230+'[2]670250'!K230</f>
        <v>0</v>
      </c>
      <c r="L237" s="68">
        <f>[2]CSM!L231+[2]YY!K231+'[2]Zone verzi'!L230+'[2]67020330'!L230+[2]XX!K231+'[2]6703004'!L230+'[2]67020306'!L230+'[2]670250'!L230</f>
        <v>0</v>
      </c>
      <c r="M237" s="13"/>
    </row>
    <row r="238" spans="1:13" s="14" customFormat="1" ht="20.100000000000001" hidden="1" customHeight="1">
      <c r="A238" s="51"/>
      <c r="B238" s="65" t="s">
        <v>387</v>
      </c>
      <c r="C238" s="66" t="s">
        <v>414</v>
      </c>
      <c r="D238" s="66"/>
      <c r="E238" s="1">
        <v>0</v>
      </c>
      <c r="F238" s="68">
        <f>[2]CSM!F232+[2]YY!E232+'[2]Zone verzi'!F231+'[2]67020330'!F231+[2]XX!E232+'[2]6703004'!F231+'[2]67020306'!F231+'[2]670250'!F231</f>
        <v>0</v>
      </c>
      <c r="G238" s="68">
        <f>[2]CSM!G232+[2]YY!F232+'[2]Zone verzi'!G231+'[2]67020330'!G231+[2]XX!F232+'[2]6703004'!G231+'[2]67020306'!G231+'[2]670250'!G231</f>
        <v>0</v>
      </c>
      <c r="H238" s="68">
        <f>[2]CSM!H232+[2]YY!G232+'[2]Zone verzi'!H231+'[2]67020330'!H231+[2]XX!G232+'[2]6703004'!H231+'[2]67020306'!H231+'[2]670250'!H231</f>
        <v>0</v>
      </c>
      <c r="I238" s="68">
        <f>[2]CSM!I232+[2]YY!H232+'[2]Zone verzi'!I231+'[2]67020330'!I231+[2]XX!H232+'[2]6703004'!I231+'[2]67020306'!I231+'[2]670250'!I231</f>
        <v>0</v>
      </c>
      <c r="J238" s="68">
        <f>[2]CSM!J232+[2]YY!I232+'[2]Zone verzi'!J231+'[2]67020330'!J231+[2]XX!I232+'[2]6703004'!J231+'[2]67020306'!J231+'[2]670250'!J231</f>
        <v>0</v>
      </c>
      <c r="K238" s="68">
        <f>[2]CSM!K232+[2]YY!J232+'[2]Zone verzi'!K231+'[2]67020330'!K231+[2]XX!J232+'[2]6703004'!K231+'[2]67020306'!K231+'[2]670250'!K231</f>
        <v>0</v>
      </c>
      <c r="L238" s="68">
        <f>[2]CSM!L232+[2]YY!K232+'[2]Zone verzi'!L231+'[2]67020330'!L231+[2]XX!K232+'[2]6703004'!L231+'[2]67020306'!L231+'[2]670250'!L231</f>
        <v>0</v>
      </c>
      <c r="M238" s="13"/>
    </row>
    <row r="239" spans="1:13" s="14" customFormat="1" ht="20.100000000000001" hidden="1" customHeight="1">
      <c r="A239" s="51"/>
      <c r="B239" s="65" t="s">
        <v>389</v>
      </c>
      <c r="C239" s="66" t="s">
        <v>415</v>
      </c>
      <c r="D239" s="66"/>
      <c r="E239" s="1">
        <v>0</v>
      </c>
      <c r="F239" s="68" t="e">
        <f>[2]CSM!F233+[2]YY!E233+'[2]Zone verzi'!F232+'[2]67020330'!F232+[2]XX!E233+'[2]6703004'!F232+'[2]67020306'!F232+'[2]670250'!F232</f>
        <v>#REF!</v>
      </c>
      <c r="G239" s="68" t="e">
        <f>[2]CSM!G233+[2]YY!F233+'[2]Zone verzi'!G232+'[2]67020330'!G232+[2]XX!F233+'[2]6703004'!G232+'[2]67020306'!G232+'[2]670250'!G232</f>
        <v>#REF!</v>
      </c>
      <c r="H239" s="68" t="e">
        <f>[2]CSM!H233+[2]YY!G233+'[2]Zone verzi'!H232+'[2]67020330'!H232+[2]XX!G233+'[2]6703004'!H232+'[2]67020306'!H232+'[2]670250'!H232</f>
        <v>#REF!</v>
      </c>
      <c r="I239" s="68" t="e">
        <f>[2]CSM!I233+[2]YY!H233+'[2]Zone verzi'!I232+'[2]67020330'!I232+[2]XX!H233+'[2]6703004'!I232+'[2]67020306'!I232+'[2]670250'!I232</f>
        <v>#REF!</v>
      </c>
      <c r="J239" s="68" t="e">
        <f>[2]CSM!J233+[2]YY!I233+'[2]Zone verzi'!J232+'[2]67020330'!J232+[2]XX!I233+'[2]6703004'!J232+'[2]67020306'!J232+'[2]670250'!J232</f>
        <v>#REF!</v>
      </c>
      <c r="K239" s="68">
        <f>[2]CSM!K233+[2]YY!J233+'[2]Zone verzi'!K232+'[2]67020330'!K232+[2]XX!J233+'[2]6703004'!K232+'[2]67020306'!K232+'[2]670250'!K232</f>
        <v>0</v>
      </c>
      <c r="L239" s="68">
        <f>[2]CSM!L233+[2]YY!K233+'[2]Zone verzi'!L232+'[2]67020330'!L232+[2]XX!K233+'[2]6703004'!L232+'[2]67020306'!L232+'[2]670250'!L232</f>
        <v>0</v>
      </c>
      <c r="M239" s="13"/>
    </row>
    <row r="240" spans="1:13" s="14" customFormat="1" ht="20.100000000000001" hidden="1" customHeight="1">
      <c r="A240" s="140" t="s">
        <v>416</v>
      </c>
      <c r="B240" s="140"/>
      <c r="C240" s="69" t="s">
        <v>417</v>
      </c>
      <c r="D240" s="69"/>
      <c r="E240" s="1">
        <v>0</v>
      </c>
      <c r="F240" s="68" t="e">
        <f>F241+F242+F243</f>
        <v>#REF!</v>
      </c>
      <c r="G240" s="68" t="e">
        <f t="shared" ref="G240:L240" si="32">G241+G242+G243</f>
        <v>#REF!</v>
      </c>
      <c r="H240" s="68" t="e">
        <f t="shared" si="32"/>
        <v>#REF!</v>
      </c>
      <c r="I240" s="68" t="e">
        <f t="shared" si="32"/>
        <v>#REF!</v>
      </c>
      <c r="J240" s="68" t="e">
        <f t="shared" si="32"/>
        <v>#REF!</v>
      </c>
      <c r="K240" s="68">
        <f t="shared" si="32"/>
        <v>0</v>
      </c>
      <c r="L240" s="68">
        <f t="shared" si="32"/>
        <v>0</v>
      </c>
      <c r="M240" s="13"/>
    </row>
    <row r="241" spans="1:13" s="14" customFormat="1" ht="20.100000000000001" hidden="1" customHeight="1">
      <c r="A241" s="51"/>
      <c r="B241" s="65" t="s">
        <v>385</v>
      </c>
      <c r="C241" s="66" t="s">
        <v>418</v>
      </c>
      <c r="D241" s="66"/>
      <c r="E241" s="1">
        <v>0</v>
      </c>
      <c r="F241" s="68" t="e">
        <f>[2]CSM!F235+[2]YY!E235+'[2]Zone verzi'!F234+'[2]67020330'!F234+[2]XX!E235+'[2]6703004'!F234+'[2]67020306'!F234+'[2]670250'!F234</f>
        <v>#REF!</v>
      </c>
      <c r="G241" s="68" t="e">
        <f>[2]CSM!G235+[2]YY!F235+'[2]Zone verzi'!G234+'[2]67020330'!G234+[2]XX!F235+'[2]6703004'!G234+'[2]67020306'!G234+'[2]670250'!G234</f>
        <v>#REF!</v>
      </c>
      <c r="H241" s="68" t="e">
        <f>[2]CSM!H235+[2]YY!G235+'[2]Zone verzi'!H234+'[2]67020330'!H234+[2]XX!G235+'[2]6703004'!H234+'[2]67020306'!H234+'[2]670250'!H234</f>
        <v>#REF!</v>
      </c>
      <c r="I241" s="68" t="e">
        <f>[2]CSM!I235+[2]YY!H235+'[2]Zone verzi'!I234+'[2]67020330'!I234+[2]XX!H235+'[2]6703004'!I234+'[2]67020306'!I234+'[2]670250'!I234</f>
        <v>#REF!</v>
      </c>
      <c r="J241" s="68" t="e">
        <f>[2]CSM!J235+[2]YY!I235+'[2]Zone verzi'!J234+'[2]67020330'!J234+[2]XX!I235+'[2]6703004'!J234+'[2]67020306'!J234+'[2]670250'!J234</f>
        <v>#REF!</v>
      </c>
      <c r="K241" s="68">
        <f>[2]CSM!K235+[2]YY!J235+'[2]Zone verzi'!K234+'[2]67020330'!K234+[2]XX!J235+'[2]6703004'!K234+'[2]67020306'!K234+'[2]670250'!K234</f>
        <v>0</v>
      </c>
      <c r="L241" s="68">
        <f>[2]CSM!L235+[2]YY!K235+'[2]Zone verzi'!L234+'[2]67020330'!L234+[2]XX!K235+'[2]6703004'!L234+'[2]67020306'!L234+'[2]670250'!L234</f>
        <v>0</v>
      </c>
      <c r="M241" s="13"/>
    </row>
    <row r="242" spans="1:13" s="14" customFormat="1" ht="20.100000000000001" hidden="1" customHeight="1">
      <c r="A242" s="51"/>
      <c r="B242" s="65" t="s">
        <v>387</v>
      </c>
      <c r="C242" s="66" t="s">
        <v>419</v>
      </c>
      <c r="D242" s="66"/>
      <c r="E242" s="1">
        <v>0</v>
      </c>
      <c r="F242" s="68">
        <f>[2]CSM!F236+[2]YY!E236+'[2]Zone verzi'!F235+'[2]67020330'!F235+[2]XX!E236+'[2]6703004'!F235+'[2]67020306'!F235+'[2]670250'!F235</f>
        <v>0</v>
      </c>
      <c r="G242" s="68">
        <f>[2]CSM!G236+[2]YY!F236+'[2]Zone verzi'!G235+'[2]67020330'!G235+[2]XX!F236+'[2]6703004'!G235+'[2]67020306'!G235+'[2]670250'!G235</f>
        <v>0</v>
      </c>
      <c r="H242" s="68">
        <f>[2]CSM!H236+[2]YY!G236+'[2]Zone verzi'!H235+'[2]67020330'!H235+[2]XX!G236+'[2]6703004'!H235+'[2]67020306'!H235+'[2]670250'!H235</f>
        <v>0</v>
      </c>
      <c r="I242" s="68">
        <f>[2]CSM!I236+[2]YY!H236+'[2]Zone verzi'!I235+'[2]67020330'!I235+[2]XX!H236+'[2]6703004'!I235+'[2]67020306'!I235+'[2]670250'!I235</f>
        <v>0</v>
      </c>
      <c r="J242" s="68">
        <f>[2]CSM!J236+[2]YY!I236+'[2]Zone verzi'!J235+'[2]67020330'!J235+[2]XX!I236+'[2]6703004'!J235+'[2]67020306'!J235+'[2]670250'!J235</f>
        <v>0</v>
      </c>
      <c r="K242" s="68">
        <f>[2]CSM!K236+[2]YY!J236+'[2]Zone verzi'!K235+'[2]67020330'!K235+[2]XX!J236+'[2]6703004'!K235+'[2]67020306'!K235+'[2]670250'!K235</f>
        <v>0</v>
      </c>
      <c r="L242" s="68">
        <f>[2]CSM!L236+[2]YY!K236+'[2]Zone verzi'!L235+'[2]67020330'!L235+[2]XX!K236+'[2]6703004'!L235+'[2]67020306'!L235+'[2]670250'!L235</f>
        <v>0</v>
      </c>
      <c r="M242" s="13"/>
    </row>
    <row r="243" spans="1:13" s="14" customFormat="1" ht="20.100000000000001" hidden="1" customHeight="1">
      <c r="A243" s="51"/>
      <c r="B243" s="65" t="s">
        <v>389</v>
      </c>
      <c r="C243" s="66" t="s">
        <v>420</v>
      </c>
      <c r="D243" s="66"/>
      <c r="E243" s="1">
        <v>0</v>
      </c>
      <c r="F243" s="68" t="e">
        <f>[2]CSM!F237+[2]YY!E237+'[2]Zone verzi'!F236+'[2]67020330'!F236+[2]XX!E237+'[2]6703004'!F236+'[2]67020306'!F236+'[2]670250'!F236</f>
        <v>#REF!</v>
      </c>
      <c r="G243" s="68" t="e">
        <f>[2]CSM!G237+[2]YY!F237+'[2]Zone verzi'!G236+'[2]67020330'!G236+[2]XX!F237+'[2]6703004'!G236+'[2]67020306'!G236+'[2]670250'!G236</f>
        <v>#REF!</v>
      </c>
      <c r="H243" s="68" t="e">
        <f>[2]CSM!H237+[2]YY!G237+'[2]Zone verzi'!H236+'[2]67020330'!H236+[2]XX!G237+'[2]6703004'!H236+'[2]67020306'!H236+'[2]670250'!H236</f>
        <v>#REF!</v>
      </c>
      <c r="I243" s="68" t="e">
        <f>[2]CSM!I237+[2]YY!H237+'[2]Zone verzi'!I236+'[2]67020330'!I236+[2]XX!H237+'[2]6703004'!I236+'[2]67020306'!I236+'[2]670250'!I236</f>
        <v>#REF!</v>
      </c>
      <c r="J243" s="68" t="e">
        <f>[2]CSM!J237+[2]YY!I237+'[2]Zone verzi'!J236+'[2]67020330'!J236+[2]XX!I237+'[2]6703004'!J236+'[2]67020306'!J236+'[2]670250'!J236</f>
        <v>#REF!</v>
      </c>
      <c r="K243" s="68">
        <f>[2]CSM!K237+[2]YY!J237+'[2]Zone verzi'!K236+'[2]67020330'!K236+[2]XX!J237+'[2]6703004'!K236+'[2]67020306'!K236+'[2]670250'!K236</f>
        <v>0</v>
      </c>
      <c r="L243" s="68">
        <f>[2]CSM!L237+[2]YY!K237+'[2]Zone verzi'!L236+'[2]67020330'!L236+[2]XX!K237+'[2]6703004'!L236+'[2]67020306'!L236+'[2]670250'!L236</f>
        <v>0</v>
      </c>
      <c r="M243" s="13"/>
    </row>
    <row r="244" spans="1:13" s="14" customFormat="1" ht="20.100000000000001" hidden="1" customHeight="1">
      <c r="A244" s="135" t="s">
        <v>421</v>
      </c>
      <c r="B244" s="136"/>
      <c r="C244" s="69" t="s">
        <v>422</v>
      </c>
      <c r="D244" s="69"/>
      <c r="E244" s="1">
        <v>0</v>
      </c>
      <c r="F244" s="68" t="e">
        <f>F245+F246+F247</f>
        <v>#REF!</v>
      </c>
      <c r="G244" s="68" t="e">
        <f t="shared" ref="G244:L244" si="33">G245+G246+G247</f>
        <v>#REF!</v>
      </c>
      <c r="H244" s="68" t="e">
        <f t="shared" si="33"/>
        <v>#REF!</v>
      </c>
      <c r="I244" s="68" t="e">
        <f t="shared" si="33"/>
        <v>#REF!</v>
      </c>
      <c r="J244" s="68" t="e">
        <f t="shared" si="33"/>
        <v>#REF!</v>
      </c>
      <c r="K244" s="68">
        <f t="shared" si="33"/>
        <v>0</v>
      </c>
      <c r="L244" s="68">
        <f t="shared" si="33"/>
        <v>0</v>
      </c>
      <c r="M244" s="13"/>
    </row>
    <row r="245" spans="1:13" s="14" customFormat="1" ht="20.100000000000001" hidden="1" customHeight="1">
      <c r="A245" s="104"/>
      <c r="B245" s="70" t="s">
        <v>423</v>
      </c>
      <c r="C245" s="71" t="s">
        <v>424</v>
      </c>
      <c r="D245" s="71"/>
      <c r="E245" s="1">
        <v>0</v>
      </c>
      <c r="F245" s="68" t="e">
        <f>[2]CSM!F239+[2]YY!E239+'[2]Zone verzi'!F238+'[2]67020330'!F238+[2]XX!E239+'[2]6703004'!F238+'[2]67020306'!F238+'[2]670250'!F238</f>
        <v>#REF!</v>
      </c>
      <c r="G245" s="68" t="e">
        <f>[2]CSM!G239+[2]YY!F239+'[2]Zone verzi'!G238+'[2]67020330'!G238+[2]XX!F239+'[2]6703004'!G238+'[2]67020306'!G238+'[2]670250'!G238</f>
        <v>#REF!</v>
      </c>
      <c r="H245" s="68" t="e">
        <f>[2]CSM!H239+[2]YY!G239+'[2]Zone verzi'!H238+'[2]67020330'!H238+[2]XX!G239+'[2]6703004'!H238+'[2]67020306'!H238+'[2]670250'!H238</f>
        <v>#REF!</v>
      </c>
      <c r="I245" s="68" t="e">
        <f>[2]CSM!I239+[2]YY!H239+'[2]Zone verzi'!I238+'[2]67020330'!I238+[2]XX!H239+'[2]6703004'!I238+'[2]67020306'!I238+'[2]670250'!I238</f>
        <v>#REF!</v>
      </c>
      <c r="J245" s="68" t="e">
        <f>[2]CSM!J239+[2]YY!I239+'[2]Zone verzi'!J238+'[2]67020330'!J238+[2]XX!I239+'[2]6703004'!J238+'[2]67020306'!J238+'[2]670250'!J238</f>
        <v>#REF!</v>
      </c>
      <c r="K245" s="68">
        <f>[2]CSM!K239+[2]YY!J239+'[2]Zone verzi'!K238+'[2]67020330'!K238+[2]XX!J239+'[2]6703004'!K238+'[2]67020306'!K238+'[2]670250'!K238</f>
        <v>0</v>
      </c>
      <c r="L245" s="68">
        <f>[2]CSM!L239+[2]YY!K239+'[2]Zone verzi'!L238+'[2]67020330'!L238+[2]XX!K239+'[2]6703004'!L238+'[2]67020306'!L238+'[2]670250'!L238</f>
        <v>0</v>
      </c>
      <c r="M245" s="13"/>
    </row>
    <row r="246" spans="1:13" s="14" customFormat="1" ht="20.100000000000001" hidden="1" customHeight="1">
      <c r="A246" s="104"/>
      <c r="B246" s="70" t="s">
        <v>425</v>
      </c>
      <c r="C246" s="71" t="s">
        <v>426</v>
      </c>
      <c r="D246" s="71"/>
      <c r="E246" s="1">
        <v>0</v>
      </c>
      <c r="F246" s="68">
        <f>[2]CSM!F240+[2]YY!E240+'[2]Zone verzi'!F239+'[2]67020330'!F239+[2]XX!E240+'[2]6703004'!F239+'[2]67020306'!F239+'[2]670250'!F239</f>
        <v>0</v>
      </c>
      <c r="G246" s="68">
        <f>[2]CSM!G240+[2]YY!F240+'[2]Zone verzi'!G239+'[2]67020330'!G239+[2]XX!F240+'[2]6703004'!G239+'[2]67020306'!G239+'[2]670250'!G239</f>
        <v>0</v>
      </c>
      <c r="H246" s="68">
        <f>[2]CSM!H240+[2]YY!G240+'[2]Zone verzi'!H239+'[2]67020330'!H239+[2]XX!G240+'[2]6703004'!H239+'[2]67020306'!H239+'[2]670250'!H239</f>
        <v>0</v>
      </c>
      <c r="I246" s="68">
        <f>[2]CSM!I240+[2]YY!H240+'[2]Zone verzi'!I239+'[2]67020330'!I239+[2]XX!H240+'[2]6703004'!I239+'[2]67020306'!I239+'[2]670250'!I239</f>
        <v>0</v>
      </c>
      <c r="J246" s="68">
        <f>[2]CSM!J240+[2]YY!I240+'[2]Zone verzi'!J239+'[2]67020330'!J239+[2]XX!I240+'[2]6703004'!J239+'[2]67020306'!J239+'[2]670250'!J239</f>
        <v>0</v>
      </c>
      <c r="K246" s="68">
        <f>[2]CSM!K240+[2]YY!J240+'[2]Zone verzi'!K239+'[2]67020330'!K239+[2]XX!J240+'[2]6703004'!K239+'[2]67020306'!K239+'[2]670250'!K239</f>
        <v>0</v>
      </c>
      <c r="L246" s="68">
        <f>[2]CSM!L240+[2]YY!K240+'[2]Zone verzi'!L239+'[2]67020330'!L239+[2]XX!K240+'[2]6703004'!L239+'[2]67020306'!L239+'[2]670250'!L239</f>
        <v>0</v>
      </c>
      <c r="M246" s="13"/>
    </row>
    <row r="247" spans="1:13" s="14" customFormat="1" ht="20.100000000000001" hidden="1" customHeight="1">
      <c r="A247" s="104"/>
      <c r="B247" s="70" t="s">
        <v>427</v>
      </c>
      <c r="C247" s="71" t="s">
        <v>428</v>
      </c>
      <c r="D247" s="71"/>
      <c r="E247" s="1">
        <v>0</v>
      </c>
      <c r="F247" s="68" t="e">
        <f>[2]CSM!F241+[2]YY!E241+'[2]Zone verzi'!F240+'[2]67020330'!F240+[2]XX!E241+'[2]6703004'!F240+'[2]67020306'!F240+'[2]670250'!F240</f>
        <v>#REF!</v>
      </c>
      <c r="G247" s="68" t="e">
        <f>[2]CSM!G241+[2]YY!F241+'[2]Zone verzi'!G240+'[2]67020330'!G240+[2]XX!F241+'[2]6703004'!G240+'[2]67020306'!G240+'[2]670250'!G240</f>
        <v>#REF!</v>
      </c>
      <c r="H247" s="68" t="e">
        <f>[2]CSM!H241+[2]YY!G241+'[2]Zone verzi'!H240+'[2]67020330'!H240+[2]XX!G241+'[2]6703004'!H240+'[2]67020306'!H240+'[2]670250'!H240</f>
        <v>#REF!</v>
      </c>
      <c r="I247" s="68" t="e">
        <f>[2]CSM!I241+[2]YY!H241+'[2]Zone verzi'!I240+'[2]67020330'!I240+[2]XX!H241+'[2]6703004'!I240+'[2]67020306'!I240+'[2]670250'!I240</f>
        <v>#REF!</v>
      </c>
      <c r="J247" s="68" t="e">
        <f>[2]CSM!J241+[2]YY!I241+'[2]Zone verzi'!J240+'[2]67020330'!J240+[2]XX!I241+'[2]6703004'!J240+'[2]67020306'!J240+'[2]670250'!J240</f>
        <v>#REF!</v>
      </c>
      <c r="K247" s="68">
        <f>[2]CSM!K241+[2]YY!J241+'[2]Zone verzi'!K240+'[2]67020330'!K240+[2]XX!J241+'[2]6703004'!K240+'[2]67020306'!K240+'[2]670250'!K240</f>
        <v>0</v>
      </c>
      <c r="L247" s="68">
        <f>[2]CSM!L241+[2]YY!K241+'[2]Zone verzi'!L240+'[2]67020330'!L240+[2]XX!K241+'[2]6703004'!L240+'[2]67020306'!L240+'[2]670250'!L240</f>
        <v>0</v>
      </c>
      <c r="M247" s="13"/>
    </row>
    <row r="248" spans="1:13" s="14" customFormat="1" ht="20.100000000000001" hidden="1" customHeight="1">
      <c r="A248" s="135" t="s">
        <v>429</v>
      </c>
      <c r="B248" s="136"/>
      <c r="C248" s="69" t="s">
        <v>430</v>
      </c>
      <c r="D248" s="69"/>
      <c r="E248" s="1">
        <v>0</v>
      </c>
      <c r="F248" s="68" t="e">
        <f>F249+F250+F251</f>
        <v>#REF!</v>
      </c>
      <c r="G248" s="68" t="e">
        <f t="shared" ref="G248:L248" si="34">G249+G250+G251</f>
        <v>#REF!</v>
      </c>
      <c r="H248" s="68" t="e">
        <f t="shared" si="34"/>
        <v>#REF!</v>
      </c>
      <c r="I248" s="68" t="e">
        <f t="shared" si="34"/>
        <v>#REF!</v>
      </c>
      <c r="J248" s="68" t="e">
        <f t="shared" si="34"/>
        <v>#REF!</v>
      </c>
      <c r="K248" s="68">
        <f t="shared" si="34"/>
        <v>0</v>
      </c>
      <c r="L248" s="68">
        <f t="shared" si="34"/>
        <v>0</v>
      </c>
      <c r="M248" s="13"/>
    </row>
    <row r="249" spans="1:13" s="14" customFormat="1" ht="20.100000000000001" hidden="1" customHeight="1">
      <c r="A249" s="104"/>
      <c r="B249" s="70" t="s">
        <v>423</v>
      </c>
      <c r="C249" s="71" t="s">
        <v>431</v>
      </c>
      <c r="D249" s="71"/>
      <c r="E249" s="1">
        <v>0</v>
      </c>
      <c r="F249" s="68" t="e">
        <f>[2]CSM!F243+[2]YY!E243+'[2]Zone verzi'!F242+'[2]67020330'!F242+[2]XX!E243+'[2]6703004'!F242+'[2]67020306'!F242+'[2]670250'!F242</f>
        <v>#REF!</v>
      </c>
      <c r="G249" s="68" t="e">
        <f>[2]CSM!G243+[2]YY!F243+'[2]Zone verzi'!G242+'[2]67020330'!G242+[2]XX!F243+'[2]6703004'!G242+'[2]67020306'!G242+'[2]670250'!G242</f>
        <v>#REF!</v>
      </c>
      <c r="H249" s="68" t="e">
        <f>[2]CSM!H243+[2]YY!G243+'[2]Zone verzi'!H242+'[2]67020330'!H242+[2]XX!G243+'[2]6703004'!H242+'[2]67020306'!H242+'[2]670250'!H242</f>
        <v>#REF!</v>
      </c>
      <c r="I249" s="68" t="e">
        <f>[2]CSM!I243+[2]YY!H243+'[2]Zone verzi'!I242+'[2]67020330'!I242+[2]XX!H243+'[2]6703004'!I242+'[2]67020306'!I242+'[2]670250'!I242</f>
        <v>#REF!</v>
      </c>
      <c r="J249" s="68" t="e">
        <f>[2]CSM!J243+[2]YY!I243+'[2]Zone verzi'!J242+'[2]67020330'!J242+[2]XX!I243+'[2]6703004'!J242+'[2]67020306'!J242+'[2]670250'!J242</f>
        <v>#REF!</v>
      </c>
      <c r="K249" s="68">
        <f>[2]CSM!K243+[2]YY!J243+'[2]Zone verzi'!K242+'[2]67020330'!K242+[2]XX!J243+'[2]6703004'!K242+'[2]67020306'!K242+'[2]670250'!K242</f>
        <v>0</v>
      </c>
      <c r="L249" s="68">
        <f>[2]CSM!L243+[2]YY!K243+'[2]Zone verzi'!L242+'[2]67020330'!L242+[2]XX!K243+'[2]6703004'!L242+'[2]67020306'!L242+'[2]670250'!L242</f>
        <v>0</v>
      </c>
      <c r="M249" s="13"/>
    </row>
    <row r="250" spans="1:13" s="14" customFormat="1" ht="20.100000000000001" hidden="1" customHeight="1">
      <c r="A250" s="104"/>
      <c r="B250" s="70" t="s">
        <v>432</v>
      </c>
      <c r="C250" s="71" t="s">
        <v>433</v>
      </c>
      <c r="D250" s="71"/>
      <c r="E250" s="1">
        <v>0</v>
      </c>
      <c r="F250" s="68">
        <f>[2]CSM!F244+[2]YY!E244+'[2]Zone verzi'!F243+'[2]67020330'!F243+[2]XX!E244+'[2]6703004'!F243+'[2]67020306'!F243+'[2]670250'!F243</f>
        <v>0</v>
      </c>
      <c r="G250" s="68">
        <f>[2]CSM!G244+[2]YY!F244+'[2]Zone verzi'!G243+'[2]67020330'!G243+[2]XX!F244+'[2]6703004'!G243+'[2]67020306'!G243+'[2]670250'!G243</f>
        <v>0</v>
      </c>
      <c r="H250" s="68">
        <f>[2]CSM!H244+[2]YY!G244+'[2]Zone verzi'!H243+'[2]67020330'!H243+[2]XX!G244+'[2]6703004'!H243+'[2]67020306'!H243+'[2]670250'!H243</f>
        <v>0</v>
      </c>
      <c r="I250" s="68">
        <f>[2]CSM!I244+[2]YY!H244+'[2]Zone verzi'!I243+'[2]67020330'!I243+[2]XX!H244+'[2]6703004'!I243+'[2]67020306'!I243+'[2]670250'!I243</f>
        <v>0</v>
      </c>
      <c r="J250" s="68">
        <f>[2]CSM!J244+[2]YY!I244+'[2]Zone verzi'!J243+'[2]67020330'!J243+[2]XX!I244+'[2]6703004'!J243+'[2]67020306'!J243+'[2]670250'!J243</f>
        <v>0</v>
      </c>
      <c r="K250" s="68">
        <f>[2]CSM!K244+[2]YY!J244+'[2]Zone verzi'!K243+'[2]67020330'!K243+[2]XX!J244+'[2]6703004'!K243+'[2]67020306'!K243+'[2]670250'!K243</f>
        <v>0</v>
      </c>
      <c r="L250" s="68">
        <f>[2]CSM!L244+[2]YY!K244+'[2]Zone verzi'!L243+'[2]67020330'!L243+[2]XX!K244+'[2]6703004'!L243+'[2]67020306'!L243+'[2]670250'!L243</f>
        <v>0</v>
      </c>
      <c r="M250" s="13"/>
    </row>
    <row r="251" spans="1:13" s="14" customFormat="1" ht="20.100000000000001" hidden="1" customHeight="1">
      <c r="A251" s="104"/>
      <c r="B251" s="70" t="s">
        <v>427</v>
      </c>
      <c r="C251" s="71" t="s">
        <v>434</v>
      </c>
      <c r="D251" s="71"/>
      <c r="E251" s="1">
        <v>0</v>
      </c>
      <c r="F251" s="68" t="e">
        <f>[2]CSM!F245+[2]YY!E245+'[2]Zone verzi'!F244+'[2]67020330'!F244+[2]XX!E245+'[2]6703004'!F244+'[2]67020306'!F244+'[2]670250'!F244</f>
        <v>#REF!</v>
      </c>
      <c r="G251" s="68" t="e">
        <f>[2]CSM!G245+[2]YY!F245+'[2]Zone verzi'!G244+'[2]67020330'!G244+[2]XX!F245+'[2]6703004'!G244+'[2]67020306'!G244+'[2]670250'!G244</f>
        <v>#REF!</v>
      </c>
      <c r="H251" s="68" t="e">
        <f>[2]CSM!H245+[2]YY!G245+'[2]Zone verzi'!H244+'[2]67020330'!H244+[2]XX!G245+'[2]6703004'!H244+'[2]67020306'!H244+'[2]670250'!H244</f>
        <v>#REF!</v>
      </c>
      <c r="I251" s="68" t="e">
        <f>[2]CSM!I245+[2]YY!H245+'[2]Zone verzi'!I244+'[2]67020330'!I244+[2]XX!H245+'[2]6703004'!I244+'[2]67020306'!I244+'[2]670250'!I244</f>
        <v>#REF!</v>
      </c>
      <c r="J251" s="68" t="e">
        <f>[2]CSM!J245+[2]YY!I245+'[2]Zone verzi'!J244+'[2]67020330'!J244+[2]XX!I245+'[2]6703004'!J244+'[2]67020306'!J244+'[2]670250'!J244</f>
        <v>#REF!</v>
      </c>
      <c r="K251" s="68">
        <f>[2]CSM!K245+[2]YY!J245+'[2]Zone verzi'!K244+'[2]67020330'!K244+[2]XX!J245+'[2]6703004'!K244+'[2]67020306'!K244+'[2]670250'!K244</f>
        <v>0</v>
      </c>
      <c r="L251" s="68">
        <f>[2]CSM!L245+[2]YY!K245+'[2]Zone verzi'!L244+'[2]67020330'!L244+[2]XX!K245+'[2]6703004'!L244+'[2]67020306'!L244+'[2]670250'!L244</f>
        <v>0</v>
      </c>
      <c r="M251" s="13"/>
    </row>
    <row r="252" spans="1:13" s="14" customFormat="1" ht="20.100000000000001" hidden="1" customHeight="1">
      <c r="A252" s="140" t="s">
        <v>435</v>
      </c>
      <c r="B252" s="140"/>
      <c r="C252" s="69" t="s">
        <v>436</v>
      </c>
      <c r="D252" s="69"/>
      <c r="E252" s="1">
        <v>0</v>
      </c>
      <c r="F252" s="68" t="e">
        <f>F253+F254+F255</f>
        <v>#REF!</v>
      </c>
      <c r="G252" s="68" t="e">
        <f t="shared" ref="G252:L252" si="35">G253+G254+G255</f>
        <v>#REF!</v>
      </c>
      <c r="H252" s="68" t="e">
        <f t="shared" si="35"/>
        <v>#REF!</v>
      </c>
      <c r="I252" s="68" t="e">
        <f t="shared" si="35"/>
        <v>#REF!</v>
      </c>
      <c r="J252" s="68" t="e">
        <f t="shared" si="35"/>
        <v>#REF!</v>
      </c>
      <c r="K252" s="68">
        <f t="shared" si="35"/>
        <v>0</v>
      </c>
      <c r="L252" s="68">
        <f t="shared" si="35"/>
        <v>0</v>
      </c>
      <c r="M252" s="13"/>
    </row>
    <row r="253" spans="1:13" s="14" customFormat="1" ht="20.100000000000001" hidden="1" customHeight="1">
      <c r="A253" s="70"/>
      <c r="B253" s="70" t="s">
        <v>423</v>
      </c>
      <c r="C253" s="71" t="s">
        <v>437</v>
      </c>
      <c r="D253" s="71"/>
      <c r="E253" s="1">
        <v>0</v>
      </c>
      <c r="F253" s="68" t="e">
        <f>[2]CSM!F247+[2]YY!E247+'[2]Zone verzi'!F246+'[2]67020330'!F246+[2]XX!E247+'[2]6703004'!F246+'[2]67020306'!F246+'[2]670250'!F246</f>
        <v>#REF!</v>
      </c>
      <c r="G253" s="68" t="e">
        <f>[2]CSM!G247+[2]YY!F247+'[2]Zone verzi'!G246+'[2]67020330'!G246+[2]XX!F247+'[2]6703004'!G246+'[2]67020306'!G246+'[2]670250'!G246</f>
        <v>#REF!</v>
      </c>
      <c r="H253" s="68" t="e">
        <f>[2]CSM!H247+[2]YY!G247+'[2]Zone verzi'!H246+'[2]67020330'!H246+[2]XX!G247+'[2]6703004'!H246+'[2]67020306'!H246+'[2]670250'!H246</f>
        <v>#REF!</v>
      </c>
      <c r="I253" s="68" t="e">
        <f>[2]CSM!I247+[2]YY!H247+'[2]Zone verzi'!I246+'[2]67020330'!I246+[2]XX!H247+'[2]6703004'!I246+'[2]67020306'!I246+'[2]670250'!I246</f>
        <v>#REF!</v>
      </c>
      <c r="J253" s="68" t="e">
        <f>[2]CSM!J247+[2]YY!I247+'[2]Zone verzi'!J246+'[2]67020330'!J246+[2]XX!I247+'[2]6703004'!J246+'[2]67020306'!J246+'[2]670250'!J246</f>
        <v>#REF!</v>
      </c>
      <c r="K253" s="68">
        <f>[2]CSM!K247+[2]YY!J247+'[2]Zone verzi'!K246+'[2]67020330'!K246+[2]XX!J247+'[2]6703004'!K246+'[2]67020306'!K246+'[2]670250'!K246</f>
        <v>0</v>
      </c>
      <c r="L253" s="68">
        <f>[2]CSM!L247+[2]YY!K247+'[2]Zone verzi'!L246+'[2]67020330'!L246+[2]XX!K247+'[2]6703004'!L246+'[2]67020306'!L246+'[2]670250'!L246</f>
        <v>0</v>
      </c>
      <c r="M253" s="13"/>
    </row>
    <row r="254" spans="1:13" s="14" customFormat="1" ht="20.100000000000001" hidden="1" customHeight="1">
      <c r="A254" s="70"/>
      <c r="B254" s="70" t="s">
        <v>432</v>
      </c>
      <c r="C254" s="71" t="s">
        <v>438</v>
      </c>
      <c r="D254" s="71"/>
      <c r="E254" s="1">
        <v>0</v>
      </c>
      <c r="F254" s="68">
        <f>[2]CSM!F248+[2]YY!E248+'[2]Zone verzi'!F247+'[2]67020330'!F247+[2]XX!E248+'[2]6703004'!F247+'[2]67020306'!F247+'[2]670250'!F247</f>
        <v>0</v>
      </c>
      <c r="G254" s="68">
        <f>[2]CSM!G248+[2]YY!F248+'[2]Zone verzi'!G247+'[2]67020330'!G247+[2]XX!F248+'[2]6703004'!G247+'[2]67020306'!G247+'[2]670250'!G247</f>
        <v>0</v>
      </c>
      <c r="H254" s="68">
        <f>[2]CSM!H248+[2]YY!G248+'[2]Zone verzi'!H247+'[2]67020330'!H247+[2]XX!G248+'[2]6703004'!H247+'[2]67020306'!H247+'[2]670250'!H247</f>
        <v>0</v>
      </c>
      <c r="I254" s="68">
        <f>[2]CSM!I248+[2]YY!H248+'[2]Zone verzi'!I247+'[2]67020330'!I247+[2]XX!H248+'[2]6703004'!I247+'[2]67020306'!I247+'[2]670250'!I247</f>
        <v>0</v>
      </c>
      <c r="J254" s="68">
        <f>[2]CSM!J248+[2]YY!I248+'[2]Zone verzi'!J247+'[2]67020330'!J247+[2]XX!I248+'[2]6703004'!J247+'[2]67020306'!J247+'[2]670250'!J247</f>
        <v>0</v>
      </c>
      <c r="K254" s="68">
        <f>[2]CSM!K248+[2]YY!J248+'[2]Zone verzi'!K247+'[2]67020330'!K247+[2]XX!J248+'[2]6703004'!K247+'[2]67020306'!K247+'[2]670250'!K247</f>
        <v>0</v>
      </c>
      <c r="L254" s="68">
        <f>[2]CSM!L248+[2]YY!K248+'[2]Zone verzi'!L247+'[2]67020330'!L247+[2]XX!K248+'[2]6703004'!L247+'[2]67020306'!L247+'[2]670250'!L247</f>
        <v>0</v>
      </c>
      <c r="M254" s="13"/>
    </row>
    <row r="255" spans="1:13" s="14" customFormat="1" ht="20.100000000000001" hidden="1" customHeight="1">
      <c r="A255" s="70"/>
      <c r="B255" s="70" t="s">
        <v>427</v>
      </c>
      <c r="C255" s="71" t="s">
        <v>439</v>
      </c>
      <c r="D255" s="71"/>
      <c r="E255" s="1">
        <v>0</v>
      </c>
      <c r="F255" s="68" t="e">
        <f>[2]CSM!F249+[2]YY!E249+'[2]Zone verzi'!F248+'[2]67020330'!F248+[2]XX!E249+'[2]6703004'!F248+'[2]67020306'!F248+'[2]670250'!F248</f>
        <v>#REF!</v>
      </c>
      <c r="G255" s="68" t="e">
        <f>[2]CSM!G249+[2]YY!F249+'[2]Zone verzi'!G248+'[2]67020330'!G248+[2]XX!F249+'[2]6703004'!G248+'[2]67020306'!G248+'[2]670250'!G248</f>
        <v>#REF!</v>
      </c>
      <c r="H255" s="68" t="e">
        <f>[2]CSM!H249+[2]YY!G249+'[2]Zone verzi'!H248+'[2]67020330'!H248+[2]XX!G249+'[2]6703004'!H248+'[2]67020306'!H248+'[2]670250'!H248</f>
        <v>#REF!</v>
      </c>
      <c r="I255" s="68" t="e">
        <f>[2]CSM!I249+[2]YY!H249+'[2]Zone verzi'!I248+'[2]67020330'!I248+[2]XX!H249+'[2]6703004'!I248+'[2]67020306'!I248+'[2]670250'!I248</f>
        <v>#REF!</v>
      </c>
      <c r="J255" s="68" t="e">
        <f>[2]CSM!J249+[2]YY!I249+'[2]Zone verzi'!J248+'[2]67020330'!J248+[2]XX!I249+'[2]6703004'!J248+'[2]67020306'!J248+'[2]670250'!J248</f>
        <v>#REF!</v>
      </c>
      <c r="K255" s="68">
        <f>[2]CSM!K249+[2]YY!J249+'[2]Zone verzi'!K248+'[2]67020330'!K248+[2]XX!J249+'[2]6703004'!K248+'[2]67020306'!K248+'[2]670250'!K248</f>
        <v>0</v>
      </c>
      <c r="L255" s="68">
        <f>[2]CSM!L249+[2]YY!K249+'[2]Zone verzi'!L248+'[2]67020330'!L248+[2]XX!K249+'[2]6703004'!L248+'[2]67020306'!L248+'[2]670250'!L248</f>
        <v>0</v>
      </c>
      <c r="M255" s="13"/>
    </row>
    <row r="256" spans="1:13" s="14" customFormat="1" ht="51" customHeight="1">
      <c r="A256" s="139" t="s">
        <v>491</v>
      </c>
      <c r="B256" s="139"/>
      <c r="C256" s="69">
        <v>58</v>
      </c>
      <c r="D256" s="44">
        <f t="shared" ref="D256:L256" si="36">D257+D262+D267</f>
        <v>3600</v>
      </c>
      <c r="E256" s="44">
        <f t="shared" si="36"/>
        <v>3600</v>
      </c>
      <c r="F256" s="44">
        <f t="shared" si="36"/>
        <v>3600</v>
      </c>
      <c r="G256" s="44">
        <f t="shared" si="36"/>
        <v>3600</v>
      </c>
      <c r="H256" s="44">
        <f t="shared" si="36"/>
        <v>0</v>
      </c>
      <c r="I256" s="44">
        <f t="shared" si="36"/>
        <v>0</v>
      </c>
      <c r="J256" s="44">
        <f t="shared" si="36"/>
        <v>0</v>
      </c>
      <c r="K256" s="44">
        <f t="shared" si="36"/>
        <v>0</v>
      </c>
      <c r="L256" s="44">
        <f t="shared" si="36"/>
        <v>14673394</v>
      </c>
      <c r="M256" s="13"/>
    </row>
    <row r="257" spans="1:13" s="14" customFormat="1" ht="38.25" customHeight="1">
      <c r="A257" s="142" t="s">
        <v>495</v>
      </c>
      <c r="B257" s="142"/>
      <c r="C257" s="69" t="s">
        <v>492</v>
      </c>
      <c r="D257" s="44">
        <f>D258+D259+D260</f>
        <v>3600</v>
      </c>
      <c r="E257" s="1">
        <f>E260+E259+E258</f>
        <v>3600</v>
      </c>
      <c r="F257" s="68">
        <f>F258+F259+F260</f>
        <v>3600</v>
      </c>
      <c r="G257" s="68">
        <f t="shared" ref="G257:L257" si="37">G258+G259+G260</f>
        <v>3600</v>
      </c>
      <c r="H257" s="68">
        <f t="shared" si="37"/>
        <v>0</v>
      </c>
      <c r="I257" s="68">
        <f t="shared" si="37"/>
        <v>0</v>
      </c>
      <c r="J257" s="68">
        <f t="shared" si="37"/>
        <v>0</v>
      </c>
      <c r="K257" s="68">
        <f t="shared" si="37"/>
        <v>0</v>
      </c>
      <c r="L257" s="68">
        <f t="shared" si="37"/>
        <v>9607231</v>
      </c>
      <c r="M257" s="13"/>
    </row>
    <row r="258" spans="1:13" s="14" customFormat="1" ht="20.100000000000001" customHeight="1">
      <c r="A258" s="70"/>
      <c r="B258" s="70" t="s">
        <v>423</v>
      </c>
      <c r="C258" s="71" t="s">
        <v>493</v>
      </c>
      <c r="D258" s="72">
        <f t="shared" ref="D258:E260" si="38">F258</f>
        <v>0</v>
      </c>
      <c r="E258" s="72">
        <f t="shared" si="38"/>
        <v>0</v>
      </c>
      <c r="F258" s="72">
        <f>'[1]67,58,60'!F288+'[1]67,58,60'!F298+'[1]67,58,60'!F319+'[1]67.50'!F252</f>
        <v>0</v>
      </c>
      <c r="G258" s="72">
        <f>'[1]67,58,60'!G288+'[1]67,58,60'!G298+'[1]67,58,60'!G319+'[1]67.50'!G252</f>
        <v>0</v>
      </c>
      <c r="H258" s="72">
        <f>'[1]67,58,60'!H288+'[1]67,58,60'!H298+'[1]67,58,60'!H319+'[1]67.50'!H252</f>
        <v>0</v>
      </c>
      <c r="I258" s="72">
        <f>'[1]67,58,60'!I288+'[1]67,58,60'!I298+'[1]67,58,60'!I319+'[1]67.50'!I252</f>
        <v>0</v>
      </c>
      <c r="J258" s="72">
        <f>'[1]67,58,60'!J288+'[1]67,58,60'!J298+'[1]67,58,60'!J319+'[1]67.50'!J252</f>
        <v>0</v>
      </c>
      <c r="K258" s="72">
        <f>'[1]67,58,60'!K288+'[1]67,58,60'!K298+'[1]67,58,60'!K319+'[1]67.50'!K252</f>
        <v>0</v>
      </c>
      <c r="L258" s="72">
        <f>'[1]67,58,60'!L288+'[1]67,58,60'!L298+'[1]67,58,60'!L319+'[1]67.50'!L252+'[1]67,58,60'!L311</f>
        <v>9602002</v>
      </c>
      <c r="M258" s="13"/>
    </row>
    <row r="259" spans="1:13" s="14" customFormat="1" ht="20.100000000000001" customHeight="1">
      <c r="A259" s="70"/>
      <c r="B259" s="70" t="s">
        <v>432</v>
      </c>
      <c r="C259" s="71" t="s">
        <v>494</v>
      </c>
      <c r="D259" s="72">
        <f t="shared" si="38"/>
        <v>0</v>
      </c>
      <c r="E259" s="72">
        <f t="shared" si="38"/>
        <v>0</v>
      </c>
      <c r="F259" s="72">
        <f>'[1]67,58,60'!F289+'[1]67,58,60'!F299+'[1]67,58,60'!F320+'[1]67.50'!F253+'[1]67,03,04+P Teatru'!F236</f>
        <v>0</v>
      </c>
      <c r="G259" s="72">
        <f>'[1]67,58,60'!G289+'[1]67,58,60'!G299+'[1]67,58,60'!G320+'[1]67.50'!G253+'[1]67,03,04+P Teatru'!G236</f>
        <v>0</v>
      </c>
      <c r="H259" s="72">
        <f>'[1]67,58,60'!H289+'[1]67,58,60'!H299+'[1]67,58,60'!H320+'[1]67.50'!H253+'[1]67,03,04+P Teatru'!H236</f>
        <v>0</v>
      </c>
      <c r="I259" s="72">
        <f>'[1]67,58,60'!I289+'[1]67,58,60'!I299+'[1]67,58,60'!I320+'[1]67.50'!I253+'[1]67,03,04+P Teatru'!I236</f>
        <v>0</v>
      </c>
      <c r="J259" s="72">
        <f>'[1]67,58,60'!J289+'[1]67,58,60'!J299+'[1]67,58,60'!J320+'[1]67.50'!J253+'[1]67,03,04+P Teatru'!J236</f>
        <v>0</v>
      </c>
      <c r="K259" s="72">
        <f>'[1]67,58,60'!K289+'[1]67,58,60'!K299+'[1]67,58,60'!K320+'[1]67.50'!K253+'[1]67,03,04+P Teatru'!K236</f>
        <v>0</v>
      </c>
      <c r="L259" s="72">
        <f>'[1]67,58,60'!L289+'[1]67,58,60'!L299+'[1]67,58,60'!L320+'[1]67.50'!L253+'[1]67,03,04+P Teatru'!L236</f>
        <v>5229</v>
      </c>
      <c r="M259" s="13"/>
    </row>
    <row r="260" spans="1:13" s="14" customFormat="1" ht="20.100000000000001" customHeight="1">
      <c r="A260" s="70"/>
      <c r="B260" s="70" t="s">
        <v>427</v>
      </c>
      <c r="C260" s="71" t="s">
        <v>496</v>
      </c>
      <c r="D260" s="72">
        <f t="shared" si="38"/>
        <v>3600</v>
      </c>
      <c r="E260" s="72">
        <f t="shared" si="38"/>
        <v>3600</v>
      </c>
      <c r="F260" s="72">
        <f>'[1]67,58,60'!F290+'[1]67,58,60'!F300+'[1]67,58,60'!F321+'[1]67.50'!F254</f>
        <v>3600</v>
      </c>
      <c r="G260" s="72">
        <f>'[1]67,58,60'!G290+'[1]67,58,60'!G300+'[1]67,58,60'!G321+'[1]67.50'!G254</f>
        <v>3600</v>
      </c>
      <c r="H260" s="72">
        <f>'[1]67,58,60'!H290+'[1]67,58,60'!H300+'[1]67,58,60'!H321+'[1]67.50'!H254</f>
        <v>0</v>
      </c>
      <c r="I260" s="72">
        <f>'[1]67,58,60'!I290+'[1]67,58,60'!I300+'[1]67,58,60'!I321+'[1]67.50'!I254</f>
        <v>0</v>
      </c>
      <c r="J260" s="72">
        <f>'[1]67,58,60'!J290+'[1]67,58,60'!J300+'[1]67,58,60'!J321+'[1]67.50'!J254</f>
        <v>0</v>
      </c>
      <c r="K260" s="72">
        <f>'[1]67,58,60'!K290+'[1]67,58,60'!K300+'[1]67,58,60'!K321+'[1]67.50'!K254</f>
        <v>0</v>
      </c>
      <c r="L260" s="72">
        <f>'[1]67,58,60'!L290+'[1]67,58,60'!L300+'[1]67,58,60'!L321+'[1]67.50'!L254</f>
        <v>0</v>
      </c>
      <c r="M260" s="13"/>
    </row>
    <row r="261" spans="1:13" s="14" customFormat="1" ht="13.5" hidden="1" customHeight="1">
      <c r="A261" s="70"/>
      <c r="B261" s="70"/>
      <c r="C261" s="71"/>
      <c r="D261" s="72"/>
      <c r="E261" s="72"/>
      <c r="F261" s="72"/>
      <c r="G261" s="72"/>
      <c r="H261" s="72"/>
      <c r="I261" s="72"/>
      <c r="J261" s="72"/>
      <c r="K261" s="72"/>
      <c r="L261" s="72"/>
      <c r="M261" s="13"/>
    </row>
    <row r="262" spans="1:13" s="14" customFormat="1" ht="13.5" hidden="1" customHeight="1">
      <c r="A262" s="70"/>
      <c r="B262" s="70"/>
      <c r="C262" s="71">
        <v>58.02</v>
      </c>
      <c r="D262" s="72">
        <f>D263+D264+D265</f>
        <v>0</v>
      </c>
      <c r="E262" s="72">
        <f t="shared" ref="E262:L262" si="39">E263+E264+E265</f>
        <v>0</v>
      </c>
      <c r="F262" s="72">
        <f t="shared" si="39"/>
        <v>0</v>
      </c>
      <c r="G262" s="72">
        <f t="shared" si="39"/>
        <v>0</v>
      </c>
      <c r="H262" s="72">
        <f t="shared" si="39"/>
        <v>0</v>
      </c>
      <c r="I262" s="72">
        <f t="shared" si="39"/>
        <v>0</v>
      </c>
      <c r="J262" s="72">
        <f t="shared" si="39"/>
        <v>0</v>
      </c>
      <c r="K262" s="72">
        <f t="shared" si="39"/>
        <v>0</v>
      </c>
      <c r="L262" s="72">
        <f t="shared" si="39"/>
        <v>0</v>
      </c>
      <c r="M262" s="13"/>
    </row>
    <row r="263" spans="1:13" s="14" customFormat="1" ht="13.5" hidden="1" customHeight="1">
      <c r="A263" s="70"/>
      <c r="B263" s="70" t="s">
        <v>423</v>
      </c>
      <c r="C263" s="71" t="s">
        <v>440</v>
      </c>
      <c r="D263" s="72">
        <f>'[1]67.50'!D259</f>
        <v>0</v>
      </c>
      <c r="E263" s="72">
        <f>'[1]67.50'!E259</f>
        <v>0</v>
      </c>
      <c r="F263" s="72">
        <f>'[1]67.50'!F259</f>
        <v>0</v>
      </c>
      <c r="G263" s="72">
        <f>'[1]67.50'!G259</f>
        <v>0</v>
      </c>
      <c r="H263" s="72">
        <f>'[1]67.50'!H259</f>
        <v>0</v>
      </c>
      <c r="I263" s="72">
        <f>'[1]67.50'!I259</f>
        <v>0</v>
      </c>
      <c r="J263" s="72">
        <f>'[1]67.50'!J259</f>
        <v>0</v>
      </c>
      <c r="K263" s="72">
        <f>'[1]67.50'!K259</f>
        <v>0</v>
      </c>
      <c r="L263" s="72">
        <f>'[1]67.50'!L259</f>
        <v>0</v>
      </c>
      <c r="M263" s="13"/>
    </row>
    <row r="264" spans="1:13" s="14" customFormat="1" ht="13.5" hidden="1" customHeight="1">
      <c r="A264" s="70"/>
      <c r="B264" s="70" t="s">
        <v>432</v>
      </c>
      <c r="C264" s="71" t="s">
        <v>441</v>
      </c>
      <c r="D264" s="72">
        <f>'[1]67.50'!D260</f>
        <v>0</v>
      </c>
      <c r="E264" s="72">
        <f>'[1]67.50'!E260</f>
        <v>0</v>
      </c>
      <c r="F264" s="72">
        <f>'[1]67.50'!F260</f>
        <v>0</v>
      </c>
      <c r="G264" s="72">
        <f>'[1]67.50'!G260</f>
        <v>0</v>
      </c>
      <c r="H264" s="72">
        <f>'[1]67.50'!H260</f>
        <v>0</v>
      </c>
      <c r="I264" s="72">
        <f>'[1]67.50'!I260</f>
        <v>0</v>
      </c>
      <c r="J264" s="72">
        <f>'[1]67.50'!J260</f>
        <v>0</v>
      </c>
      <c r="K264" s="72">
        <f>'[1]67.50'!K260</f>
        <v>0</v>
      </c>
      <c r="L264" s="72">
        <f>'[1]67.50'!L260</f>
        <v>0</v>
      </c>
      <c r="M264" s="13"/>
    </row>
    <row r="265" spans="1:13" s="14" customFormat="1" ht="13.5" hidden="1" customHeight="1">
      <c r="A265" s="70"/>
      <c r="B265" s="70" t="s">
        <v>427</v>
      </c>
      <c r="C265" s="71" t="s">
        <v>442</v>
      </c>
      <c r="D265" s="72">
        <f>'[1]67.50'!D261</f>
        <v>0</v>
      </c>
      <c r="E265" s="72">
        <f>'[1]67.50'!E261</f>
        <v>0</v>
      </c>
      <c r="F265" s="72">
        <f>'[1]67.50'!F261</f>
        <v>0</v>
      </c>
      <c r="G265" s="72">
        <f>'[1]67.50'!G261</f>
        <v>0</v>
      </c>
      <c r="H265" s="72">
        <f>'[1]67.50'!H261</f>
        <v>0</v>
      </c>
      <c r="I265" s="72">
        <f>'[1]67.50'!I261</f>
        <v>0</v>
      </c>
      <c r="J265" s="72">
        <f>'[1]67.50'!J261</f>
        <v>0</v>
      </c>
      <c r="K265" s="72">
        <f>'[1]67.50'!K261</f>
        <v>0</v>
      </c>
      <c r="L265" s="72">
        <f>'[1]67.50'!L261</f>
        <v>0</v>
      </c>
      <c r="M265" s="13"/>
    </row>
    <row r="266" spans="1:13" s="14" customFormat="1" ht="13.5" hidden="1" customHeight="1">
      <c r="A266" s="70"/>
      <c r="B266" s="70"/>
      <c r="C266" s="71"/>
      <c r="D266" s="72"/>
      <c r="E266" s="72"/>
      <c r="F266" s="72"/>
      <c r="G266" s="72"/>
      <c r="H266" s="72"/>
      <c r="I266" s="72"/>
      <c r="J266" s="72"/>
      <c r="K266" s="72"/>
      <c r="L266" s="72"/>
      <c r="M266" s="13"/>
    </row>
    <row r="267" spans="1:13" s="14" customFormat="1" ht="30" customHeight="1">
      <c r="A267" s="147" t="s">
        <v>497</v>
      </c>
      <c r="B267" s="147"/>
      <c r="C267" s="69" t="s">
        <v>498</v>
      </c>
      <c r="D267" s="44">
        <f>D268+D269+D270</f>
        <v>0</v>
      </c>
      <c r="E267" s="44">
        <f t="shared" ref="E267:K267" si="40">E268+E269+E270</f>
        <v>0</v>
      </c>
      <c r="F267" s="44">
        <f t="shared" si="40"/>
        <v>0</v>
      </c>
      <c r="G267" s="44">
        <f t="shared" si="40"/>
        <v>0</v>
      </c>
      <c r="H267" s="44">
        <f t="shared" si="40"/>
        <v>0</v>
      </c>
      <c r="I267" s="44">
        <f t="shared" si="40"/>
        <v>0</v>
      </c>
      <c r="J267" s="44">
        <f t="shared" si="40"/>
        <v>0</v>
      </c>
      <c r="K267" s="44">
        <f t="shared" si="40"/>
        <v>0</v>
      </c>
      <c r="L267" s="44">
        <f>L268+L269+L270</f>
        <v>5066163</v>
      </c>
      <c r="M267" s="13"/>
    </row>
    <row r="268" spans="1:13" s="14" customFormat="1" ht="20.100000000000001" customHeight="1">
      <c r="A268" s="70"/>
      <c r="B268" s="70" t="s">
        <v>423</v>
      </c>
      <c r="C268" s="71" t="s">
        <v>499</v>
      </c>
      <c r="D268" s="72">
        <f>'[1]67,03,04+P Teatru'!D239</f>
        <v>0</v>
      </c>
      <c r="E268" s="72">
        <f>'[1]67,03,04+P Teatru'!E239</f>
        <v>0</v>
      </c>
      <c r="F268" s="72">
        <f>'[1]67,03,04+P Teatru'!F239</f>
        <v>0</v>
      </c>
      <c r="G268" s="72">
        <f>'[1]67,03,04+P Teatru'!G239</f>
        <v>0</v>
      </c>
      <c r="H268" s="72">
        <f>'[1]67,03,04+P Teatru'!H239</f>
        <v>0</v>
      </c>
      <c r="I268" s="72">
        <f>'[1]67,03,04+P Teatru'!I239</f>
        <v>0</v>
      </c>
      <c r="J268" s="72">
        <f>'[1]67,03,04+P Teatru'!J239</f>
        <v>0</v>
      </c>
      <c r="K268" s="72">
        <f>'[1]67,03,04+P Teatru'!K239</f>
        <v>0</v>
      </c>
      <c r="L268" s="72">
        <f>'[1]67,03,04+P Teatru'!L239</f>
        <v>0</v>
      </c>
      <c r="M268" s="13"/>
    </row>
    <row r="269" spans="1:13" s="14" customFormat="1" ht="20.100000000000001" customHeight="1">
      <c r="A269" s="70"/>
      <c r="B269" s="70" t="s">
        <v>432</v>
      </c>
      <c r="C269" s="71" t="s">
        <v>500</v>
      </c>
      <c r="D269" s="72">
        <f>'[1]67,03,04+P Teatru'!D240</f>
        <v>0</v>
      </c>
      <c r="E269" s="72">
        <f>'[1]67,03,04+P Teatru'!E240</f>
        <v>0</v>
      </c>
      <c r="F269" s="72">
        <f>'[1]67,03,04+P Teatru'!F240</f>
        <v>0</v>
      </c>
      <c r="G269" s="72">
        <f>'[1]67,03,04+P Teatru'!G240</f>
        <v>0</v>
      </c>
      <c r="H269" s="72">
        <f>'[1]67,03,04+P Teatru'!H240</f>
        <v>0</v>
      </c>
      <c r="I269" s="72">
        <f>'[1]67,03,04+P Teatru'!I240</f>
        <v>0</v>
      </c>
      <c r="J269" s="72">
        <f>'[1]67,03,04+P Teatru'!J240</f>
        <v>0</v>
      </c>
      <c r="K269" s="72">
        <f>'[1]67,03,04+P Teatru'!K240</f>
        <v>0</v>
      </c>
      <c r="L269" s="72">
        <f>'[1]67,03,04+P Teatru'!L240</f>
        <v>5026391</v>
      </c>
      <c r="M269" s="13"/>
    </row>
    <row r="270" spans="1:13" s="14" customFormat="1" ht="20.100000000000001" customHeight="1">
      <c r="A270" s="70"/>
      <c r="B270" s="70" t="s">
        <v>427</v>
      </c>
      <c r="C270" s="71" t="s">
        <v>501</v>
      </c>
      <c r="D270" s="72">
        <f>'[1]67,03,04+P Teatru'!D241</f>
        <v>0</v>
      </c>
      <c r="E270" s="72">
        <f>'[1]67,03,04+P Teatru'!E241</f>
        <v>0</v>
      </c>
      <c r="F270" s="72">
        <f>'[1]67,03,04+P Teatru'!F241</f>
        <v>0</v>
      </c>
      <c r="G270" s="72">
        <f>'[1]67,03,04+P Teatru'!G241</f>
        <v>0</v>
      </c>
      <c r="H270" s="72">
        <f>'[1]67,03,04+P Teatru'!H241</f>
        <v>0</v>
      </c>
      <c r="I270" s="72">
        <f>'[1]67,03,04+P Teatru'!I241</f>
        <v>0</v>
      </c>
      <c r="J270" s="72">
        <f>'[1]67,03,04+P Teatru'!J241</f>
        <v>0</v>
      </c>
      <c r="K270" s="72">
        <f>'[1]67,03,04+P Teatru'!K241</f>
        <v>0</v>
      </c>
      <c r="L270" s="72">
        <f>'[1]67,03,04+P Teatru'!L241</f>
        <v>39772</v>
      </c>
      <c r="M270" s="13"/>
    </row>
    <row r="271" spans="1:13" s="14" customFormat="1" ht="13.5" hidden="1" customHeight="1">
      <c r="A271" s="70"/>
      <c r="B271" s="70"/>
      <c r="C271" s="71"/>
      <c r="D271" s="72"/>
      <c r="E271" s="72"/>
      <c r="F271" s="72"/>
      <c r="G271" s="72"/>
      <c r="H271" s="72"/>
      <c r="I271" s="72"/>
      <c r="J271" s="72"/>
      <c r="K271" s="72"/>
      <c r="L271" s="72"/>
      <c r="M271" s="13"/>
    </row>
    <row r="272" spans="1:13" s="14" customFormat="1" ht="13.5" hidden="1" customHeight="1">
      <c r="A272" s="70"/>
      <c r="B272" s="70"/>
      <c r="C272" s="71"/>
      <c r="D272" s="72"/>
      <c r="E272" s="72"/>
      <c r="F272" s="72"/>
      <c r="G272" s="72"/>
      <c r="H272" s="72"/>
      <c r="I272" s="72"/>
      <c r="J272" s="72"/>
      <c r="K272" s="72"/>
      <c r="L272" s="72"/>
      <c r="M272" s="13"/>
    </row>
    <row r="273" spans="1:13" s="14" customFormat="1" ht="62.25" customHeight="1">
      <c r="A273" s="143" t="s">
        <v>443</v>
      </c>
      <c r="B273" s="143"/>
      <c r="C273" s="105" t="s">
        <v>444</v>
      </c>
      <c r="D273" s="73">
        <f>D274+D275+D276</f>
        <v>15106500</v>
      </c>
      <c r="E273" s="73">
        <f t="shared" ref="E273:L273" si="41">E274+E275+E276</f>
        <v>1806500</v>
      </c>
      <c r="F273" s="73">
        <f t="shared" si="41"/>
        <v>15106500</v>
      </c>
      <c r="G273" s="44">
        <f t="shared" si="41"/>
        <v>1806500</v>
      </c>
      <c r="H273" s="44">
        <f t="shared" si="41"/>
        <v>0</v>
      </c>
      <c r="I273" s="44">
        <f t="shared" si="41"/>
        <v>0</v>
      </c>
      <c r="J273" s="44">
        <f t="shared" si="41"/>
        <v>0</v>
      </c>
      <c r="K273" s="44">
        <f t="shared" si="41"/>
        <v>0</v>
      </c>
      <c r="L273" s="44">
        <f t="shared" si="41"/>
        <v>0</v>
      </c>
      <c r="M273" s="13"/>
    </row>
    <row r="274" spans="1:13" s="14" customFormat="1" ht="20.100000000000001" customHeight="1">
      <c r="A274" s="106"/>
      <c r="B274" s="74" t="s">
        <v>445</v>
      </c>
      <c r="C274" s="107" t="s">
        <v>446</v>
      </c>
      <c r="D274" s="72">
        <f t="shared" ref="D274:E276" si="42">F274</f>
        <v>12006050</v>
      </c>
      <c r="E274" s="72">
        <f t="shared" si="42"/>
        <v>420170</v>
      </c>
      <c r="F274" s="54">
        <f>[1]Muzeu!F262+'[1]67,58,60'!F328</f>
        <v>12006050</v>
      </c>
      <c r="G274" s="54">
        <f>[1]Muzeu!G262+'[1]67,58,60'!G328</f>
        <v>420170</v>
      </c>
      <c r="H274" s="54">
        <f>[1]Muzeu!H262+'[1]67,58,60'!H328</f>
        <v>0</v>
      </c>
      <c r="I274" s="54">
        <f>[1]Muzeu!I262+'[1]67,58,60'!I328</f>
        <v>0</v>
      </c>
      <c r="J274" s="54">
        <f>[1]Muzeu!J262+'[1]67,58,60'!J328</f>
        <v>0</v>
      </c>
      <c r="K274" s="54">
        <f>[1]Muzeu!K262+'[1]67,58,60'!K328</f>
        <v>0</v>
      </c>
      <c r="L274" s="54">
        <f>[1]Muzeu!L262+'[1]67,58,60'!L328</f>
        <v>0</v>
      </c>
      <c r="M274" s="13"/>
    </row>
    <row r="275" spans="1:13" s="14" customFormat="1" ht="20.100000000000001" customHeight="1">
      <c r="A275" s="106"/>
      <c r="B275" s="74" t="s">
        <v>447</v>
      </c>
      <c r="C275" s="107" t="s">
        <v>448</v>
      </c>
      <c r="D275" s="72">
        <f t="shared" si="42"/>
        <v>1500450</v>
      </c>
      <c r="E275" s="72">
        <f t="shared" si="42"/>
        <v>815000</v>
      </c>
      <c r="F275" s="54">
        <f>[1]Muzeu!F263+'[1]67,58,60'!F329</f>
        <v>1500450</v>
      </c>
      <c r="G275" s="54">
        <f>[1]Muzeu!G263+'[1]67,58,60'!G329</f>
        <v>815000</v>
      </c>
      <c r="H275" s="54">
        <f>[1]Muzeu!H263+'[1]67,58,60'!H329</f>
        <v>0</v>
      </c>
      <c r="I275" s="54">
        <f>[1]Muzeu!I263+'[1]67,58,60'!I329</f>
        <v>0</v>
      </c>
      <c r="J275" s="54">
        <f>[1]Muzeu!J263+'[1]67,58,60'!J329</f>
        <v>0</v>
      </c>
      <c r="K275" s="54">
        <f>[1]Muzeu!K263+'[1]67,58,60'!K329</f>
        <v>0</v>
      </c>
      <c r="L275" s="54">
        <f>[1]Muzeu!L263+'[1]67,58,60'!L329</f>
        <v>0</v>
      </c>
      <c r="M275" s="13"/>
    </row>
    <row r="276" spans="1:13" s="14" customFormat="1" ht="20.100000000000001" customHeight="1">
      <c r="A276" s="106"/>
      <c r="B276" s="74" t="s">
        <v>449</v>
      </c>
      <c r="C276" s="107" t="s">
        <v>450</v>
      </c>
      <c r="D276" s="72">
        <f t="shared" si="42"/>
        <v>1600000</v>
      </c>
      <c r="E276" s="72">
        <f t="shared" si="42"/>
        <v>571330</v>
      </c>
      <c r="F276" s="54">
        <f>[1]Muzeu!F264+'[1]67,58,60'!F330</f>
        <v>1600000</v>
      </c>
      <c r="G276" s="54">
        <f>[1]Muzeu!G264+'[1]67,58,60'!G330</f>
        <v>571330</v>
      </c>
      <c r="H276" s="54">
        <f>[1]Muzeu!H264+'[1]67,58,60'!H330</f>
        <v>0</v>
      </c>
      <c r="I276" s="54">
        <f>[1]Muzeu!I264+'[1]67,58,60'!I330</f>
        <v>0</v>
      </c>
      <c r="J276" s="54">
        <f>[1]Muzeu!J264+'[1]67,58,60'!J330</f>
        <v>0</v>
      </c>
      <c r="K276" s="54">
        <f>[1]Muzeu!K264+'[1]67,58,60'!K330</f>
        <v>0</v>
      </c>
      <c r="L276" s="54">
        <f>[1]Muzeu!L264+'[1]67,58,60'!L330</f>
        <v>0</v>
      </c>
      <c r="M276" s="13"/>
    </row>
    <row r="277" spans="1:13" s="14" customFormat="1" ht="53.25" hidden="1" customHeight="1">
      <c r="A277" s="106"/>
      <c r="B277" s="108" t="s">
        <v>451</v>
      </c>
      <c r="C277" s="109" t="s">
        <v>452</v>
      </c>
      <c r="D277" s="71">
        <f>D278+D279+D280</f>
        <v>0</v>
      </c>
      <c r="E277" s="71">
        <f t="shared" ref="E277:J277" si="43">E278+E279+E280</f>
        <v>0</v>
      </c>
      <c r="F277" s="71">
        <f t="shared" si="43"/>
        <v>0</v>
      </c>
      <c r="G277" s="71">
        <f t="shared" si="43"/>
        <v>0</v>
      </c>
      <c r="H277" s="75"/>
      <c r="I277" s="71">
        <f t="shared" si="43"/>
        <v>0</v>
      </c>
      <c r="J277" s="71">
        <f t="shared" si="43"/>
        <v>0</v>
      </c>
      <c r="K277" s="71">
        <f>K278+K279+K280</f>
        <v>0</v>
      </c>
      <c r="L277" s="71">
        <f>L278+L279+L280</f>
        <v>0</v>
      </c>
      <c r="M277" s="13"/>
    </row>
    <row r="278" spans="1:13" s="14" customFormat="1" ht="13.5" hidden="1" customHeight="1">
      <c r="A278" s="106"/>
      <c r="B278" s="110" t="s">
        <v>453</v>
      </c>
      <c r="C278" s="111" t="s">
        <v>454</v>
      </c>
      <c r="D278" s="72">
        <f t="shared" ref="D278:E280" si="44">F278</f>
        <v>0</v>
      </c>
      <c r="E278" s="72">
        <f t="shared" si="44"/>
        <v>0</v>
      </c>
      <c r="F278" s="54">
        <f>[1]Muzeu!F266</f>
        <v>0</v>
      </c>
      <c r="G278" s="54">
        <f>[1]Muzeu!G266</f>
        <v>0</v>
      </c>
      <c r="H278" s="54">
        <f>[1]Muzeu!H266</f>
        <v>0</v>
      </c>
      <c r="I278" s="54">
        <f>[1]Muzeu!I266</f>
        <v>0</v>
      </c>
      <c r="J278" s="54">
        <f>[1]Muzeu!J266</f>
        <v>0</v>
      </c>
      <c r="K278" s="54">
        <f>[1]Muzeu!K266</f>
        <v>0</v>
      </c>
      <c r="L278" s="54">
        <f>[1]Muzeu!L266</f>
        <v>0</v>
      </c>
      <c r="M278" s="13"/>
    </row>
    <row r="279" spans="1:13" s="14" customFormat="1" ht="13.5" hidden="1" customHeight="1">
      <c r="A279" s="106"/>
      <c r="B279" s="110" t="s">
        <v>447</v>
      </c>
      <c r="C279" s="111" t="s">
        <v>455</v>
      </c>
      <c r="D279" s="72">
        <f t="shared" si="44"/>
        <v>0</v>
      </c>
      <c r="E279" s="72">
        <f t="shared" si="44"/>
        <v>0</v>
      </c>
      <c r="F279" s="54">
        <f>[1]Muzeu!F267</f>
        <v>0</v>
      </c>
      <c r="G279" s="54">
        <f>[1]Muzeu!G267</f>
        <v>0</v>
      </c>
      <c r="H279" s="54">
        <f>[1]Muzeu!H267</f>
        <v>0</v>
      </c>
      <c r="I279" s="54">
        <f>[1]Muzeu!I267</f>
        <v>0</v>
      </c>
      <c r="J279" s="54">
        <f>[1]Muzeu!J267</f>
        <v>0</v>
      </c>
      <c r="K279" s="54">
        <f>[1]Muzeu!K267</f>
        <v>0</v>
      </c>
      <c r="L279" s="54">
        <f>[1]Muzeu!L267</f>
        <v>0</v>
      </c>
      <c r="M279" s="13"/>
    </row>
    <row r="280" spans="1:13" s="14" customFormat="1" ht="13.5" hidden="1" customHeight="1">
      <c r="A280" s="106"/>
      <c r="B280" s="110" t="s">
        <v>449</v>
      </c>
      <c r="C280" s="111" t="s">
        <v>456</v>
      </c>
      <c r="D280" s="72">
        <f t="shared" si="44"/>
        <v>0</v>
      </c>
      <c r="E280" s="72">
        <f t="shared" si="44"/>
        <v>0</v>
      </c>
      <c r="F280" s="54">
        <f>[1]Muzeu!F268</f>
        <v>0</v>
      </c>
      <c r="G280" s="54">
        <f>[1]Muzeu!G268</f>
        <v>0</v>
      </c>
      <c r="H280" s="54">
        <f>[1]Muzeu!H268</f>
        <v>0</v>
      </c>
      <c r="I280" s="54">
        <f>[1]Muzeu!I268</f>
        <v>0</v>
      </c>
      <c r="J280" s="54">
        <f>[1]Muzeu!J268</f>
        <v>0</v>
      </c>
      <c r="K280" s="54">
        <f>[1]Muzeu!K268</f>
        <v>0</v>
      </c>
      <c r="L280" s="54">
        <f>[1]Muzeu!L268</f>
        <v>0</v>
      </c>
      <c r="M280" s="13"/>
    </row>
    <row r="281" spans="1:13" s="14" customFormat="1" ht="13.5" hidden="1" customHeight="1">
      <c r="A281" s="70"/>
      <c r="B281" s="70"/>
      <c r="C281" s="71"/>
      <c r="D281" s="72"/>
      <c r="E281" s="72"/>
      <c r="F281" s="72"/>
      <c r="G281" s="72"/>
      <c r="H281" s="72"/>
      <c r="I281" s="72"/>
      <c r="J281" s="72"/>
      <c r="K281" s="72"/>
      <c r="L281" s="72"/>
      <c r="M281" s="13"/>
    </row>
    <row r="282" spans="1:13" s="14" customFormat="1" ht="13.5" hidden="1" customHeight="1">
      <c r="A282" s="70"/>
      <c r="B282" s="70"/>
      <c r="C282" s="71"/>
      <c r="D282" s="72"/>
      <c r="E282" s="72"/>
      <c r="F282" s="72"/>
      <c r="G282" s="72"/>
      <c r="H282" s="72"/>
      <c r="I282" s="72"/>
      <c r="J282" s="72"/>
      <c r="K282" s="72"/>
      <c r="L282" s="72"/>
      <c r="M282" s="13"/>
    </row>
    <row r="283" spans="1:13" s="14" customFormat="1" ht="13.5" hidden="1" customHeight="1">
      <c r="A283" s="70"/>
      <c r="B283" s="70"/>
      <c r="C283" s="71"/>
      <c r="D283" s="72"/>
      <c r="E283" s="72"/>
      <c r="F283" s="72"/>
      <c r="G283" s="72"/>
      <c r="H283" s="72"/>
      <c r="I283" s="72"/>
      <c r="J283" s="72"/>
      <c r="K283" s="72"/>
      <c r="L283" s="72"/>
      <c r="M283" s="13"/>
    </row>
    <row r="284" spans="1:13" s="14" customFormat="1" ht="20.100000000000001" customHeight="1">
      <c r="A284" s="98" t="s">
        <v>457</v>
      </c>
      <c r="B284" s="76"/>
      <c r="C284" s="20" t="s">
        <v>458</v>
      </c>
      <c r="D284" s="1">
        <f t="shared" ref="D284:L285" si="45">D285</f>
        <v>5356620</v>
      </c>
      <c r="E284" s="1">
        <f t="shared" si="45"/>
        <v>2850933</v>
      </c>
      <c r="F284" s="1">
        <f t="shared" si="45"/>
        <v>5356620</v>
      </c>
      <c r="G284" s="1">
        <f t="shared" si="45"/>
        <v>2850933</v>
      </c>
      <c r="H284" s="1">
        <f t="shared" si="45"/>
        <v>2061540</v>
      </c>
      <c r="I284" s="1">
        <f t="shared" si="45"/>
        <v>2061540</v>
      </c>
      <c r="J284" s="1">
        <f t="shared" si="45"/>
        <v>2061540</v>
      </c>
      <c r="K284" s="1">
        <f t="shared" si="45"/>
        <v>0</v>
      </c>
      <c r="L284" s="1">
        <f t="shared" si="45"/>
        <v>216799</v>
      </c>
      <c r="M284" s="13"/>
    </row>
    <row r="285" spans="1:13" s="14" customFormat="1" ht="20.100000000000001" customHeight="1">
      <c r="A285" s="29" t="s">
        <v>459</v>
      </c>
      <c r="B285" s="28"/>
      <c r="C285" s="77">
        <v>71</v>
      </c>
      <c r="D285" s="1">
        <f t="shared" si="45"/>
        <v>5356620</v>
      </c>
      <c r="E285" s="1">
        <f t="shared" si="45"/>
        <v>2850933</v>
      </c>
      <c r="F285" s="1">
        <f t="shared" si="45"/>
        <v>5356620</v>
      </c>
      <c r="G285" s="1">
        <f t="shared" si="45"/>
        <v>2850933</v>
      </c>
      <c r="H285" s="1">
        <f t="shared" si="45"/>
        <v>2061540</v>
      </c>
      <c r="I285" s="1">
        <f t="shared" si="45"/>
        <v>2061540</v>
      </c>
      <c r="J285" s="1">
        <f t="shared" si="45"/>
        <v>2061540</v>
      </c>
      <c r="K285" s="1">
        <f t="shared" si="45"/>
        <v>0</v>
      </c>
      <c r="L285" s="1">
        <f t="shared" si="45"/>
        <v>216799</v>
      </c>
      <c r="M285" s="13"/>
    </row>
    <row r="286" spans="1:13" s="14" customFormat="1" ht="20.100000000000001" customHeight="1">
      <c r="A286" s="19" t="s">
        <v>460</v>
      </c>
      <c r="B286" s="28"/>
      <c r="C286" s="77" t="s">
        <v>461</v>
      </c>
      <c r="D286" s="1">
        <f>D287+D290</f>
        <v>5356620</v>
      </c>
      <c r="E286" s="1">
        <f>E287+E288+E289+E290</f>
        <v>2850933</v>
      </c>
      <c r="F286" s="1">
        <f>F287+F288+F289+F290</f>
        <v>5356620</v>
      </c>
      <c r="G286" s="1">
        <f t="shared" ref="G286:L286" si="46">G287+G288+G289+G290</f>
        <v>2850933</v>
      </c>
      <c r="H286" s="1">
        <f t="shared" si="46"/>
        <v>2061540</v>
      </c>
      <c r="I286" s="1">
        <f t="shared" si="46"/>
        <v>2061540</v>
      </c>
      <c r="J286" s="1">
        <f t="shared" si="46"/>
        <v>2061540</v>
      </c>
      <c r="K286" s="1">
        <f t="shared" si="46"/>
        <v>0</v>
      </c>
      <c r="L286" s="1">
        <f t="shared" si="46"/>
        <v>216799</v>
      </c>
      <c r="M286" s="13"/>
    </row>
    <row r="287" spans="1:13" s="14" customFormat="1" ht="15.75">
      <c r="A287" s="19"/>
      <c r="B287" s="28" t="s">
        <v>462</v>
      </c>
      <c r="C287" s="40" t="s">
        <v>463</v>
      </c>
      <c r="D287" s="78">
        <f t="shared" ref="D287:E290" si="47">F287</f>
        <v>1502000</v>
      </c>
      <c r="E287" s="1">
        <f t="shared" si="47"/>
        <v>2000</v>
      </c>
      <c r="F287" s="1">
        <f>'[1]67.05.01'!F259+[1]ZV!F257+'[1]67,03,04+P Teatru'!F257+'[1]67.03.06'!F257+'[1]67.50'!F264</f>
        <v>1502000</v>
      </c>
      <c r="G287" s="1">
        <f>'[1]67.05.01'!G259+[1]ZV!G257+'[1]67,03,04+P Teatru'!G257+'[1]67.03.06'!G257+'[1]67.50'!G264</f>
        <v>2000</v>
      </c>
      <c r="H287" s="1">
        <f>'[1]67.05.01'!H259+[1]ZV!H257+'[1]67,03,04+P Teatru'!H257+'[1]67.03.06'!H257+'[1]67.50'!H264</f>
        <v>256</v>
      </c>
      <c r="I287" s="1">
        <f>'[1]67.05.01'!I259+[1]ZV!I257+'[1]67,03,04+P Teatru'!I257+'[1]67.03.06'!I257+'[1]67.50'!I264</f>
        <v>256</v>
      </c>
      <c r="J287" s="1">
        <f>'[1]67.05.01'!J259+[1]ZV!J257+'[1]67,03,04+P Teatru'!J257+'[1]67.03.06'!J257+'[1]67.50'!J264</f>
        <v>256</v>
      </c>
      <c r="K287" s="1">
        <f>'[1]67.05.01'!K259+[1]ZV!K257+'[1]67,03,04+P Teatru'!K257+'[1]67.03.06'!K257+'[1]67.50'!K264</f>
        <v>0</v>
      </c>
      <c r="L287" s="1">
        <f>'[1]67.05.01'!L259+[1]ZV!L257+'[1]67,03,04+P Teatru'!L257+'[1]67.03.06'!L257+'[1]67.50'!L264</f>
        <v>0</v>
      </c>
      <c r="M287" s="13"/>
    </row>
    <row r="288" spans="1:13" s="14" customFormat="1" ht="30.75">
      <c r="A288" s="112"/>
      <c r="B288" s="33" t="s">
        <v>464</v>
      </c>
      <c r="C288" s="40" t="s">
        <v>465</v>
      </c>
      <c r="D288" s="78">
        <f t="shared" si="47"/>
        <v>0</v>
      </c>
      <c r="E288" s="1">
        <f t="shared" si="47"/>
        <v>0</v>
      </c>
      <c r="F288" s="1">
        <f>'[1]67.05.01'!F260+[1]ZV!F258+'[1]67,03,04+P Teatru'!F258+'[1]67.03.06'!F258+'[1]67.50'!F265</f>
        <v>0</v>
      </c>
      <c r="G288" s="1">
        <f>'[1]67.05.01'!G260+[1]ZV!G258+'[1]67,03,04+P Teatru'!G258+'[1]67.03.06'!G258+'[1]67.50'!G265</f>
        <v>0</v>
      </c>
      <c r="H288" s="1">
        <f>'[1]67.05.01'!H260+[1]ZV!H258+'[1]67,03,04+P Teatru'!H258+'[1]67.03.06'!H258+'[1]67.50'!H265</f>
        <v>0</v>
      </c>
      <c r="I288" s="1">
        <f>'[1]67.05.01'!I260+[1]ZV!I258+'[1]67,03,04+P Teatru'!I258+'[1]67.03.06'!I258+'[1]67.50'!I265</f>
        <v>0</v>
      </c>
      <c r="J288" s="1">
        <f>'[1]67.05.01'!J260+[1]ZV!J258+'[1]67,03,04+P Teatru'!J258+'[1]67.03.06'!J258+'[1]67.50'!J265</f>
        <v>0</v>
      </c>
      <c r="K288" s="1">
        <f>'[1]67.05.01'!K260+[1]ZV!K258+'[1]67,03,04+P Teatru'!K258+'[1]67.03.06'!K258+'[1]67.50'!K265</f>
        <v>0</v>
      </c>
      <c r="L288" s="1">
        <f>'[1]67.05.01'!L260+[1]ZV!L258+'[1]67,03,04+P Teatru'!L258+'[1]67.03.06'!L258+'[1]67.50'!L265</f>
        <v>11712</v>
      </c>
      <c r="M288" s="13"/>
    </row>
    <row r="289" spans="1:13" s="14" customFormat="1" ht="21.75" customHeight="1">
      <c r="A289" s="19"/>
      <c r="B289" s="22" t="s">
        <v>466</v>
      </c>
      <c r="C289" s="40" t="s">
        <v>467</v>
      </c>
      <c r="D289" s="78">
        <f t="shared" si="47"/>
        <v>0</v>
      </c>
      <c r="E289" s="1">
        <f t="shared" si="47"/>
        <v>0</v>
      </c>
      <c r="F289" s="1">
        <f>'[1]67.05.01'!F261+[1]ZV!F259+'[1]67,03,04+P Teatru'!F259+'[1]67.03.06'!F259+'[1]67.50'!F266</f>
        <v>0</v>
      </c>
      <c r="G289" s="1">
        <f>'[1]67.05.01'!G261+[1]ZV!G259+'[1]67,03,04+P Teatru'!G259+'[1]67.03.06'!G259+'[1]67.50'!G266</f>
        <v>0</v>
      </c>
      <c r="H289" s="1">
        <f>'[1]67.05.01'!H261+[1]ZV!H259+'[1]67,03,04+P Teatru'!H259+'[1]67.03.06'!H259+'[1]67.50'!H266</f>
        <v>0</v>
      </c>
      <c r="I289" s="1">
        <f>'[1]67.05.01'!I261+[1]ZV!I259+'[1]67,03,04+P Teatru'!I259+'[1]67.03.06'!I259+'[1]67.50'!I266</f>
        <v>0</v>
      </c>
      <c r="J289" s="1">
        <f>'[1]67.05.01'!J261+[1]ZV!J259+'[1]67,03,04+P Teatru'!J259+'[1]67.03.06'!J259+'[1]67.50'!J266</f>
        <v>0</v>
      </c>
      <c r="K289" s="1">
        <f>'[1]67.05.01'!K261+[1]ZV!K259+'[1]67,03,04+P Teatru'!K259+'[1]67.03.06'!K259+'[1]67.50'!K266</f>
        <v>0</v>
      </c>
      <c r="L289" s="1">
        <f>'[1]67.05.01'!L261+[1]ZV!L259+'[1]67,03,04+P Teatru'!L259+'[1]67.03.06'!L259+'[1]67.50'!L266</f>
        <v>0</v>
      </c>
      <c r="M289" s="13"/>
    </row>
    <row r="290" spans="1:13" s="14" customFormat="1" ht="20.100000000000001" customHeight="1">
      <c r="A290" s="19"/>
      <c r="B290" s="22" t="s">
        <v>468</v>
      </c>
      <c r="C290" s="40" t="s">
        <v>469</v>
      </c>
      <c r="D290" s="78">
        <f t="shared" si="47"/>
        <v>3854620</v>
      </c>
      <c r="E290" s="1">
        <f t="shared" si="47"/>
        <v>2848933</v>
      </c>
      <c r="F290" s="1">
        <f>'[1]67.05.01'!F262+[1]ZV!F260+'[1]67,03,04+P Teatru'!F260+'[1]67.03.06'!F260+'[1]67.50'!F267</f>
        <v>3854620</v>
      </c>
      <c r="G290" s="1">
        <f>'[1]67.05.01'!G262+[1]ZV!G260+'[1]67,03,04+P Teatru'!G260+'[1]67.03.06'!G260+'[1]67.50'!G267</f>
        <v>2848933</v>
      </c>
      <c r="H290" s="1">
        <f>'[1]67.05.01'!H262+[1]ZV!H260+'[1]67,03,04+P Teatru'!H260+'[1]67.03.06'!H260+'[1]67.50'!H267</f>
        <v>2061284</v>
      </c>
      <c r="I290" s="1">
        <f>'[1]67.05.01'!I262+[1]ZV!I260+'[1]67,03,04+P Teatru'!I260+'[1]67.03.06'!I260+'[1]67.50'!I267</f>
        <v>2061284</v>
      </c>
      <c r="J290" s="1">
        <f>'[1]67.05.01'!J262+[1]ZV!J260+'[1]67,03,04+P Teatru'!J260+'[1]67.03.06'!J260+'[1]67.50'!J267</f>
        <v>2061284</v>
      </c>
      <c r="K290" s="1">
        <f>'[1]67.05.01'!K262+[1]ZV!K260+'[1]67,03,04+P Teatru'!K260+'[1]67.03.06'!K260+'[1]67.50'!K267</f>
        <v>0</v>
      </c>
      <c r="L290" s="1">
        <f>'[1]67.05.01'!L262+[1]ZV!L260+'[1]67,03,04+P Teatru'!L260+'[1]67.03.06'!L260+'[1]67.50'!L267</f>
        <v>205087</v>
      </c>
      <c r="M290" s="13"/>
    </row>
    <row r="291" spans="1:13" s="14" customFormat="1" ht="15.75" hidden="1">
      <c r="A291" s="88" t="s">
        <v>470</v>
      </c>
      <c r="B291" s="88"/>
      <c r="C291" s="89" t="s">
        <v>471</v>
      </c>
      <c r="D291" s="89"/>
      <c r="E291" s="90">
        <f>E292</f>
        <v>0</v>
      </c>
      <c r="F291" s="90">
        <f>F292</f>
        <v>0</v>
      </c>
      <c r="G291" s="90">
        <f t="shared" ref="G291:L291" si="48">G292</f>
        <v>0</v>
      </c>
      <c r="H291" s="90">
        <f t="shared" si="48"/>
        <v>0</v>
      </c>
      <c r="I291" s="90">
        <f t="shared" si="48"/>
        <v>0</v>
      </c>
      <c r="J291" s="90">
        <f t="shared" si="48"/>
        <v>0</v>
      </c>
      <c r="K291" s="90">
        <f t="shared" si="48"/>
        <v>0</v>
      </c>
      <c r="L291" s="90">
        <f t="shared" si="48"/>
        <v>0</v>
      </c>
      <c r="M291" s="13"/>
    </row>
    <row r="292" spans="1:13" s="14" customFormat="1" ht="15.75" hidden="1">
      <c r="A292" s="19"/>
      <c r="B292" s="22" t="s">
        <v>472</v>
      </c>
      <c r="C292" s="40" t="s">
        <v>473</v>
      </c>
      <c r="D292" s="40"/>
      <c r="E292" s="1">
        <f>F292</f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4">
        <v>0</v>
      </c>
      <c r="M292" s="13"/>
    </row>
    <row r="293" spans="1:13" s="14" customFormat="1" ht="15.75" hidden="1">
      <c r="A293" s="19" t="s">
        <v>474</v>
      </c>
      <c r="B293" s="22"/>
      <c r="C293" s="77" t="s">
        <v>475</v>
      </c>
      <c r="D293" s="77"/>
      <c r="E293" s="1" t="e">
        <f t="shared" ref="E293:E303" si="49">F293</f>
        <v>#REF!</v>
      </c>
      <c r="F293" s="54" t="e">
        <f>[2]CSM!F263+[2]YY!E263+'[2]Zone verzi'!F262+'[2]67020330'!F262+[2]XX!E263+'[2]6703004'!F262+'[2]67020306'!F262+'[2]670250'!F262</f>
        <v>#REF!</v>
      </c>
      <c r="G293" s="54">
        <f>[2]CSM!G263+[2]YY!F263+'[2]Zone verzi'!G262+'[2]67020330'!G262+[2]XX!F263+'[2]6703004'!G262+'[2]67020306'!G262+'[2]670250'!G262</f>
        <v>0</v>
      </c>
      <c r="H293" s="54">
        <f>[2]CSM!H263+[2]YY!G263+'[2]Zone verzi'!H262+'[2]67020330'!H262+[2]XX!G263+'[2]6703004'!H262+'[2]67020306'!H262+'[2]670250'!H262</f>
        <v>0</v>
      </c>
      <c r="I293" s="54">
        <f>[2]CSM!I263+[2]YY!H263+'[2]Zone verzi'!I262+'[2]67020330'!I262+[2]XX!H263+'[2]6703004'!I262+'[2]67020306'!I262+'[2]670250'!I262</f>
        <v>0</v>
      </c>
      <c r="J293" s="54">
        <f>[2]CSM!J263+[2]YY!I263+'[2]Zone verzi'!J262+'[2]67020330'!J262+[2]XX!I263+'[2]6703004'!J262+'[2]67020306'!J262+'[2]670250'!J262</f>
        <v>0</v>
      </c>
      <c r="K293" s="54">
        <f>[2]CSM!K263+[2]YY!J263+'[2]Zone verzi'!K262+'[2]67020330'!K262+[2]XX!J263+'[2]6703004'!K262+'[2]67020306'!K262+'[2]670250'!K262</f>
        <v>0</v>
      </c>
      <c r="L293" s="54">
        <f>[2]CSM!L263+[2]YY!K263+'[2]Zone verzi'!L262+'[2]67020330'!L262+[2]XX!K263+'[2]6703004'!L262+'[2]67020306'!L262+'[2]670250'!L262</f>
        <v>0</v>
      </c>
      <c r="M293" s="13"/>
    </row>
    <row r="294" spans="1:13" s="14" customFormat="1" ht="15.75" hidden="1">
      <c r="A294" s="19"/>
      <c r="B294" s="28"/>
      <c r="C294" s="23"/>
      <c r="D294" s="23"/>
      <c r="E294" s="1" t="e">
        <f t="shared" si="49"/>
        <v>#REF!</v>
      </c>
      <c r="F294" s="54" t="e">
        <f>[2]CSM!F264+[2]YY!E264+'[2]Zone verzi'!F263+'[2]67020330'!F263+[2]XX!E264+'[2]6703004'!F263+'[2]67020306'!F263+'[2]670250'!F263</f>
        <v>#REF!</v>
      </c>
      <c r="G294" s="54" t="e">
        <f>[2]CSM!G264+[2]YY!F264+'[2]Zone verzi'!G263+'[2]67020330'!G263+[2]XX!F264+'[2]6703004'!G263+'[2]67020306'!G263+'[2]670250'!G263</f>
        <v>#REF!</v>
      </c>
      <c r="H294" s="54" t="e">
        <f>[2]CSM!H264+[2]YY!G264+'[2]Zone verzi'!H263+'[2]67020330'!H263+[2]XX!G264+'[2]6703004'!H263+'[2]67020306'!H263+'[2]670250'!H263</f>
        <v>#REF!</v>
      </c>
      <c r="I294" s="54" t="e">
        <f>[2]CSM!I264+[2]YY!H264+'[2]Zone verzi'!I263+'[2]67020330'!I263+[2]XX!H264+'[2]6703004'!I263+'[2]67020306'!I263+'[2]670250'!I263</f>
        <v>#REF!</v>
      </c>
      <c r="J294" s="54" t="e">
        <f>[2]CSM!J264+[2]YY!I264+'[2]Zone verzi'!J263+'[2]67020330'!J263+[2]XX!I264+'[2]6703004'!J263+'[2]67020306'!J263+'[2]670250'!J263</f>
        <v>#REF!</v>
      </c>
      <c r="K294" s="54">
        <f>[2]CSM!K264+[2]YY!J264+'[2]Zone verzi'!K263+'[2]67020330'!K263+[2]XX!J264+'[2]6703004'!K263+'[2]67020306'!K263+'[2]670250'!K263</f>
        <v>0</v>
      </c>
      <c r="L294" s="54">
        <f>[2]CSM!L264+[2]YY!K264+'[2]Zone verzi'!L263+'[2]67020330'!L263+[2]XX!K264+'[2]6703004'!L263+'[2]67020306'!L263+'[2]670250'!L263</f>
        <v>0</v>
      </c>
      <c r="M294" s="13"/>
    </row>
    <row r="295" spans="1:13" s="14" customFormat="1" ht="15.75" hidden="1">
      <c r="A295" s="29" t="s">
        <v>476</v>
      </c>
      <c r="B295" s="22"/>
      <c r="C295" s="77">
        <v>72</v>
      </c>
      <c r="D295" s="77"/>
      <c r="E295" s="1" t="e">
        <f t="shared" si="49"/>
        <v>#REF!</v>
      </c>
      <c r="F295" s="54" t="e">
        <f>[2]CSM!F265+[2]YY!E265+'[2]Zone verzi'!F264+'[2]67020330'!F264+[2]XX!E265+'[2]6703004'!F264+'[2]67020306'!F264+'[2]670250'!F264</f>
        <v>#REF!</v>
      </c>
      <c r="G295" s="54" t="e">
        <f>[2]CSM!G265+[2]YY!F265+'[2]Zone verzi'!G264+'[2]67020330'!G264+[2]XX!F265+'[2]6703004'!G264+'[2]67020306'!G264+'[2]670250'!G264</f>
        <v>#REF!</v>
      </c>
      <c r="H295" s="54" t="e">
        <f>[2]CSM!H265+[2]YY!G265+'[2]Zone verzi'!H264+'[2]67020330'!H264+[2]XX!G265+'[2]6703004'!H264+'[2]67020306'!H264+'[2]670250'!H264</f>
        <v>#REF!</v>
      </c>
      <c r="I295" s="54" t="e">
        <f>[2]CSM!I265+[2]YY!H265+'[2]Zone verzi'!I264+'[2]67020330'!I264+[2]XX!H265+'[2]6703004'!I264+'[2]67020306'!I264+'[2]670250'!I264</f>
        <v>#REF!</v>
      </c>
      <c r="J295" s="54" t="e">
        <f>[2]CSM!J265+[2]YY!I265+'[2]Zone verzi'!J264+'[2]67020330'!J264+[2]XX!I265+'[2]6703004'!J264+'[2]67020306'!J264+'[2]670250'!J264</f>
        <v>#REF!</v>
      </c>
      <c r="K295" s="54">
        <f>[2]CSM!K265+[2]YY!J265+'[2]Zone verzi'!K264+'[2]67020330'!K264+[2]XX!J265+'[2]6703004'!K264+'[2]67020306'!K264+'[2]670250'!K264</f>
        <v>0</v>
      </c>
      <c r="L295" s="54">
        <f>[2]CSM!L265+[2]YY!K265+'[2]Zone verzi'!L264+'[2]67020330'!L264+[2]XX!K265+'[2]6703004'!L264+'[2]67020306'!L264+'[2]670250'!L264</f>
        <v>0</v>
      </c>
      <c r="M295" s="13"/>
    </row>
    <row r="296" spans="1:13" s="14" customFormat="1" ht="15.75" hidden="1">
      <c r="A296" s="79" t="s">
        <v>477</v>
      </c>
      <c r="B296" s="79"/>
      <c r="C296" s="77" t="s">
        <v>478</v>
      </c>
      <c r="D296" s="77"/>
      <c r="E296" s="1" t="e">
        <f t="shared" si="49"/>
        <v>#REF!</v>
      </c>
      <c r="F296" s="54" t="e">
        <f>[2]CSM!F266+[2]YY!E266+'[2]Zone verzi'!F265+'[2]67020330'!F265+[2]XX!E266+'[2]6703004'!F265+'[2]67020306'!F265+'[2]670250'!F265</f>
        <v>#REF!</v>
      </c>
      <c r="G296" s="54" t="e">
        <f>[2]CSM!G266+[2]YY!F266+'[2]Zone verzi'!G265+'[2]67020330'!G265+[2]XX!F266+'[2]6703004'!G265+'[2]67020306'!G265+'[2]670250'!G265</f>
        <v>#REF!</v>
      </c>
      <c r="H296" s="54" t="e">
        <f>[2]CSM!H266+[2]YY!G266+'[2]Zone verzi'!H265+'[2]67020330'!H265+[2]XX!G266+'[2]6703004'!H265+'[2]67020306'!H265+'[2]670250'!H265</f>
        <v>#REF!</v>
      </c>
      <c r="I296" s="54" t="e">
        <f>[2]CSM!I266+[2]YY!H266+'[2]Zone verzi'!I265+'[2]67020330'!I265+[2]XX!H266+'[2]6703004'!I265+'[2]67020306'!I265+'[2]670250'!I265</f>
        <v>#REF!</v>
      </c>
      <c r="J296" s="54" t="e">
        <f>[2]CSM!J266+[2]YY!I266+'[2]Zone verzi'!J265+'[2]67020330'!J265+[2]XX!I266+'[2]6703004'!J265+'[2]67020306'!J265+'[2]670250'!J265</f>
        <v>#REF!</v>
      </c>
      <c r="K296" s="54">
        <f>[2]CSM!K266+[2]YY!J266+'[2]Zone verzi'!K265+'[2]67020330'!K265+[2]XX!J266+'[2]6703004'!K265+'[2]67020306'!K265+'[2]670250'!K265</f>
        <v>0</v>
      </c>
      <c r="L296" s="54">
        <f>[2]CSM!L266+[2]YY!K266+'[2]Zone verzi'!L265+'[2]67020330'!L265+[2]XX!K266+'[2]6703004'!L265+'[2]67020306'!L265+'[2]670250'!L265</f>
        <v>0</v>
      </c>
      <c r="M296" s="13"/>
    </row>
    <row r="297" spans="1:13" s="14" customFormat="1" ht="15.75" hidden="1">
      <c r="A297" s="79"/>
      <c r="B297" s="22" t="s">
        <v>479</v>
      </c>
      <c r="C297" s="23" t="s">
        <v>480</v>
      </c>
      <c r="D297" s="23"/>
      <c r="E297" s="1">
        <f t="shared" si="49"/>
        <v>0</v>
      </c>
      <c r="F297" s="54">
        <f>[2]CSM!F267+[2]YY!E267+'[2]Zone verzi'!F266+'[2]67020330'!F266+[2]XX!E267+'[2]6703004'!F266+'[2]67020306'!F266+'[2]670250'!F266</f>
        <v>0</v>
      </c>
      <c r="G297" s="54">
        <f>[2]CSM!G267+[2]YY!F267+'[2]Zone verzi'!G266+'[2]67020330'!G266+[2]XX!F267+'[2]6703004'!G266+'[2]67020306'!G266+'[2]670250'!G266</f>
        <v>0</v>
      </c>
      <c r="H297" s="54">
        <f>[2]CSM!H267+[2]YY!G267+'[2]Zone verzi'!H266+'[2]67020330'!H266+[2]XX!G267+'[2]6703004'!H266+'[2]67020306'!H266+'[2]670250'!H266</f>
        <v>0</v>
      </c>
      <c r="I297" s="54">
        <f>[2]CSM!I267+[2]YY!H267+'[2]Zone verzi'!I266+'[2]67020330'!I266+[2]XX!H267+'[2]6703004'!I266+'[2]67020306'!I266+'[2]670250'!I266</f>
        <v>0</v>
      </c>
      <c r="J297" s="54">
        <f>[2]CSM!J267+[2]YY!I267+'[2]Zone verzi'!J266+'[2]67020330'!J266+[2]XX!I267+'[2]6703004'!J266+'[2]67020306'!J266+'[2]670250'!J266</f>
        <v>0</v>
      </c>
      <c r="K297" s="54">
        <f>[2]CSM!K267+[2]YY!J267+'[2]Zone verzi'!K266+'[2]67020330'!K266+[2]XX!J267+'[2]6703004'!K266+'[2]67020306'!K266+'[2]670250'!K266</f>
        <v>0</v>
      </c>
      <c r="L297" s="54">
        <f>[2]CSM!L267+[2]YY!K267+'[2]Zone verzi'!L266+'[2]67020330'!L266+[2]XX!K267+'[2]6703004'!L266+'[2]67020306'!L266+'[2]670250'!L266</f>
        <v>0</v>
      </c>
      <c r="M297" s="13"/>
    </row>
    <row r="298" spans="1:13" s="14" customFormat="1" ht="15.75" hidden="1">
      <c r="A298" s="79"/>
      <c r="B298" s="22"/>
      <c r="C298" s="23"/>
      <c r="D298" s="23"/>
      <c r="E298" s="1">
        <f t="shared" si="49"/>
        <v>0</v>
      </c>
      <c r="F298" s="54">
        <f>[2]CSM!F268+[2]YY!E268+'[2]Zone verzi'!F267+'[2]67020330'!F267+[2]XX!E268+'[2]6703004'!F267+'[2]67020306'!F267+'[2]670250'!F267</f>
        <v>0</v>
      </c>
      <c r="G298" s="54">
        <f>[2]CSM!G268+[2]YY!F268+'[2]Zone verzi'!G267+'[2]67020330'!G267+[2]XX!F268+'[2]6703004'!G267+'[2]67020306'!G267+'[2]670250'!G267</f>
        <v>0</v>
      </c>
      <c r="H298" s="54">
        <f>[2]CSM!H268+[2]YY!G268+'[2]Zone verzi'!H267+'[2]67020330'!H267+[2]XX!G268+'[2]6703004'!H267+'[2]67020306'!H267+'[2]670250'!H267</f>
        <v>0</v>
      </c>
      <c r="I298" s="54">
        <f>[2]CSM!I268+[2]YY!H268+'[2]Zone verzi'!I267+'[2]67020330'!I267+[2]XX!H268+'[2]6703004'!I267+'[2]67020306'!I267+'[2]670250'!I267</f>
        <v>0</v>
      </c>
      <c r="J298" s="54">
        <f>[2]CSM!J268+[2]YY!I268+'[2]Zone verzi'!J267+'[2]67020330'!J267+[2]XX!I268+'[2]6703004'!J267+'[2]67020306'!J267+'[2]670250'!J267</f>
        <v>0</v>
      </c>
      <c r="K298" s="54">
        <f>[2]CSM!K268+[2]YY!J268+'[2]Zone verzi'!K267+'[2]67020330'!K267+[2]XX!J268+'[2]6703004'!K267+'[2]67020306'!K267+'[2]670250'!K267</f>
        <v>0</v>
      </c>
      <c r="L298" s="54">
        <f>[2]CSM!L268+[2]YY!K268+'[2]Zone verzi'!L267+'[2]67020330'!L267+[2]XX!K268+'[2]6703004'!L267+'[2]67020306'!L267+'[2]670250'!L267</f>
        <v>0</v>
      </c>
      <c r="M298" s="13"/>
    </row>
    <row r="299" spans="1:13" s="14" customFormat="1" ht="15.75" hidden="1">
      <c r="A299" s="79" t="s">
        <v>481</v>
      </c>
      <c r="B299" s="79"/>
      <c r="C299" s="80">
        <v>75</v>
      </c>
      <c r="D299" s="80"/>
      <c r="E299" s="1" t="e">
        <f t="shared" si="49"/>
        <v>#REF!</v>
      </c>
      <c r="F299" s="54" t="e">
        <f>[2]CSM!F269+[2]YY!E269+'[2]Zone verzi'!F268+'[2]67020330'!F268+[2]XX!E269+'[2]6703004'!F268+'[2]67020306'!F268+'[2]670250'!F268</f>
        <v>#REF!</v>
      </c>
      <c r="G299" s="54" t="e">
        <f>[2]CSM!G269+[2]YY!F269+'[2]Zone verzi'!G268+'[2]67020330'!G268+[2]XX!F269+'[2]6703004'!G268+'[2]67020306'!G268+'[2]670250'!G268</f>
        <v>#REF!</v>
      </c>
      <c r="H299" s="54" t="e">
        <f>[2]CSM!H269+[2]YY!G269+'[2]Zone verzi'!H268+'[2]67020330'!H268+[2]XX!G269+'[2]6703004'!H268+'[2]67020306'!H268+'[2]670250'!H268</f>
        <v>#REF!</v>
      </c>
      <c r="I299" s="54" t="e">
        <f>[2]CSM!I269+[2]YY!H269+'[2]Zone verzi'!I268+'[2]67020330'!I268+[2]XX!H269+'[2]6703004'!I268+'[2]67020306'!I268+'[2]670250'!I268</f>
        <v>#REF!</v>
      </c>
      <c r="J299" s="54" t="e">
        <f>[2]CSM!J269+[2]YY!I269+'[2]Zone verzi'!J268+'[2]67020330'!J268+[2]XX!I269+'[2]6703004'!J268+'[2]67020306'!J268+'[2]670250'!J268</f>
        <v>#REF!</v>
      </c>
      <c r="K299" s="54">
        <f>[2]CSM!K269+[2]YY!J269+'[2]Zone verzi'!K268+'[2]67020330'!K268+[2]XX!J269+'[2]6703004'!K268+'[2]67020306'!K268+'[2]670250'!K268</f>
        <v>0</v>
      </c>
      <c r="L299" s="54">
        <f>[2]CSM!L269+[2]YY!K269+'[2]Zone verzi'!L268+'[2]67020330'!L268+[2]XX!K269+'[2]6703004'!L268+'[2]67020306'!L268+'[2]670250'!L268</f>
        <v>0</v>
      </c>
      <c r="M299" s="13"/>
    </row>
    <row r="300" spans="1:13" s="14" customFormat="1" ht="15.75" hidden="1">
      <c r="A300" s="79"/>
      <c r="B300" s="79"/>
      <c r="C300" s="53"/>
      <c r="D300" s="53"/>
      <c r="E300" s="1" t="e">
        <f t="shared" si="49"/>
        <v>#REF!</v>
      </c>
      <c r="F300" s="54" t="e">
        <f>[2]CSM!F270+[2]YY!E270+'[2]Zone verzi'!F269+'[2]67020330'!F269+[2]XX!E270+'[2]6703004'!F269+'[2]67020306'!F269+'[2]670250'!F269</f>
        <v>#REF!</v>
      </c>
      <c r="G300" s="54" t="e">
        <f>[2]CSM!G270+[2]YY!F270+'[2]Zone verzi'!G269+'[2]67020330'!G269+[2]XX!F270+'[2]6703004'!G269+'[2]67020306'!G269+'[2]670250'!G269</f>
        <v>#REF!</v>
      </c>
      <c r="H300" s="54" t="e">
        <f>[2]CSM!H270+[2]YY!G270+'[2]Zone verzi'!H269+'[2]67020330'!H269+[2]XX!G270+'[2]6703004'!H269+'[2]67020306'!H269+'[2]670250'!H269</f>
        <v>#REF!</v>
      </c>
      <c r="I300" s="54" t="e">
        <f>[2]CSM!I270+[2]YY!H270+'[2]Zone verzi'!I269+'[2]67020330'!I269+[2]XX!H270+'[2]6703004'!I269+'[2]67020306'!I269+'[2]670250'!I269</f>
        <v>#REF!</v>
      </c>
      <c r="J300" s="54" t="e">
        <f>[2]CSM!J270+[2]YY!I270+'[2]Zone verzi'!J269+'[2]67020330'!J269+[2]XX!I270+'[2]6703004'!J269+'[2]67020306'!J269+'[2]670250'!J269</f>
        <v>#REF!</v>
      </c>
      <c r="K300" s="54">
        <f>[2]CSM!K270+[2]YY!J270+'[2]Zone verzi'!K269+'[2]67020330'!K269+[2]XX!J270+'[2]6703004'!K269+'[2]67020306'!K269+'[2]670250'!K269</f>
        <v>0</v>
      </c>
      <c r="L300" s="54">
        <f>[2]CSM!L270+[2]YY!K270+'[2]Zone verzi'!L269+'[2]67020330'!L269+[2]XX!K270+'[2]6703004'!L269+'[2]67020306'!L269+'[2]670250'!L269</f>
        <v>0</v>
      </c>
      <c r="M300" s="13"/>
    </row>
    <row r="301" spans="1:13" s="14" customFormat="1" ht="35.25" hidden="1" customHeight="1">
      <c r="A301" s="144" t="s">
        <v>330</v>
      </c>
      <c r="B301" s="145"/>
      <c r="C301" s="20" t="s">
        <v>331</v>
      </c>
      <c r="D301" s="20"/>
      <c r="E301" s="1">
        <f t="shared" si="49"/>
        <v>0</v>
      </c>
      <c r="F301" s="54">
        <f>[2]CSM!F271+[2]YY!E271+'[2]Zone verzi'!F270+'[2]67020330'!F270+[2]XX!E271+'[2]6703004'!F270+'[2]67020306'!F270+'[2]670250'!F270</f>
        <v>0</v>
      </c>
      <c r="G301" s="54" t="e">
        <f>[2]CSM!G271+[2]YY!F271+'[2]Zone verzi'!G270+'[2]67020330'!G270+[2]XX!F271+'[2]6703004'!G270+'[2]67020306'!G270+'[2]670250'!G270</f>
        <v>#REF!</v>
      </c>
      <c r="H301" s="54" t="e">
        <f>[2]CSM!H271+[2]YY!G271+'[2]Zone verzi'!H270+'[2]67020330'!H270+[2]XX!G271+'[2]6703004'!H270+'[2]67020306'!H270+'[2]670250'!H270</f>
        <v>#REF!</v>
      </c>
      <c r="I301" s="54" t="e">
        <f>[2]CSM!I271+[2]YY!H271+'[2]Zone verzi'!I270+'[2]67020330'!I270+[2]XX!H271+'[2]6703004'!I270+'[2]67020306'!I270+'[2]670250'!I270</f>
        <v>#REF!</v>
      </c>
      <c r="J301" s="54" t="e">
        <f>[2]CSM!J271+[2]YY!I271+'[2]Zone verzi'!J270+'[2]67020330'!J270+[2]XX!I271+'[2]6703004'!J270+'[2]67020306'!J270+'[2]670250'!J270</f>
        <v>#REF!</v>
      </c>
      <c r="K301" s="54">
        <f>[2]CSM!K271+[2]YY!J271+'[2]Zone verzi'!K270+'[2]67020330'!K270+[2]XX!J271+'[2]6703004'!K270+'[2]67020306'!K270+'[2]670250'!K270</f>
        <v>0</v>
      </c>
      <c r="L301" s="54">
        <f>[2]CSM!L271+[2]YY!K271+'[2]Zone verzi'!L270+'[2]67020330'!L270+[2]XX!K271+'[2]6703004'!L270+'[2]67020306'!L270+'[2]670250'!L270</f>
        <v>0</v>
      </c>
      <c r="M301" s="13"/>
    </row>
    <row r="302" spans="1:13" s="14" customFormat="1" ht="15.75" hidden="1">
      <c r="A302" s="19" t="s">
        <v>332</v>
      </c>
      <c r="B302" s="22"/>
      <c r="C302" s="20" t="s">
        <v>334</v>
      </c>
      <c r="D302" s="20"/>
      <c r="E302" s="1" t="e">
        <f t="shared" si="49"/>
        <v>#REF!</v>
      </c>
      <c r="F302" s="54" t="e">
        <f>[2]CSM!F272+[2]YY!E272+'[2]Zone verzi'!F271+'[2]67020330'!F271+[2]XX!E272+'[2]6703004'!F271+'[2]67020306'!F271+'[2]670250'!F271</f>
        <v>#REF!</v>
      </c>
      <c r="G302" s="54" t="e">
        <f>[2]CSM!G272+[2]YY!F272+'[2]Zone verzi'!G271+'[2]67020330'!G271+[2]XX!F272+'[2]6703004'!G271+'[2]67020306'!G271+'[2]670250'!G271</f>
        <v>#REF!</v>
      </c>
      <c r="H302" s="54" t="e">
        <f>[2]CSM!H272+[2]YY!G272+'[2]Zone verzi'!H271+'[2]67020330'!H271+[2]XX!G272+'[2]6703004'!H271+'[2]67020306'!H271+'[2]670250'!H271</f>
        <v>#REF!</v>
      </c>
      <c r="I302" s="54" t="e">
        <f>[2]CSM!I272+[2]YY!H272+'[2]Zone verzi'!I271+'[2]67020330'!I271+[2]XX!H272+'[2]6703004'!I271+'[2]67020306'!I271+'[2]670250'!I271</f>
        <v>#REF!</v>
      </c>
      <c r="J302" s="54" t="e">
        <f>[2]CSM!J272+[2]YY!I272+'[2]Zone verzi'!J271+'[2]67020330'!J271+[2]XX!I272+'[2]6703004'!J271+'[2]67020306'!J271+'[2]670250'!J271</f>
        <v>#REF!</v>
      </c>
      <c r="K302" s="54">
        <f>[2]CSM!K272+[2]YY!J272+'[2]Zone verzi'!K271+'[2]67020330'!K271+[2]XX!J272+'[2]6703004'!K271+'[2]67020306'!K271+'[2]670250'!K271</f>
        <v>0</v>
      </c>
      <c r="L302" s="54">
        <f>[2]CSM!L272+[2]YY!K272+'[2]Zone verzi'!L271+'[2]67020330'!L271+[2]XX!K272+'[2]6703004'!L271+'[2]67020306'!L271+'[2]670250'!L271</f>
        <v>0</v>
      </c>
      <c r="M302" s="13"/>
    </row>
    <row r="303" spans="1:13" s="14" customFormat="1" ht="10.5" hidden="1" customHeight="1">
      <c r="A303" s="51"/>
      <c r="B303" s="81"/>
      <c r="C303" s="53"/>
      <c r="D303" s="53"/>
      <c r="E303" s="1">
        <f t="shared" si="49"/>
        <v>0</v>
      </c>
      <c r="F303" s="54">
        <f>[2]CSM!F273+[2]YY!E273+'[2]Zone verzi'!F272+'[2]67020330'!F272+[2]XX!E273+'[2]6703004'!F272+'[2]67020306'!F272+'[2]670250'!F272</f>
        <v>0</v>
      </c>
      <c r="G303" s="54">
        <f>[2]CSM!G273+[2]YY!F273+'[2]Zone verzi'!G272+'[2]67020330'!G272+[2]XX!F273+'[2]6703004'!G272+'[2]67020306'!G272+'[2]670250'!G272</f>
        <v>0</v>
      </c>
      <c r="H303" s="54">
        <v>0</v>
      </c>
      <c r="I303" s="54">
        <v>0</v>
      </c>
      <c r="J303" s="54">
        <v>0</v>
      </c>
      <c r="K303" s="54">
        <f>[2]CSM!K273+[2]YY!J273+'[2]Zone verzi'!K272+'[2]67020330'!K272+[2]XX!J273+'[2]6703004'!K272+'[2]67020306'!K272+'[2]670250'!K272</f>
        <v>0</v>
      </c>
      <c r="L303" s="54">
        <f>[2]CSM!L273+[2]YY!K273+'[2]Zone verzi'!L272+'[2]67020330'!L272+[2]XX!K273+'[2]6703004'!L272+'[2]67020306'!L272+'[2]670250'!L272</f>
        <v>0</v>
      </c>
      <c r="M303" s="13"/>
    </row>
    <row r="305" spans="1:11">
      <c r="A305" s="83"/>
      <c r="B305" s="84"/>
    </row>
    <row r="306" spans="1:11">
      <c r="A306" s="85"/>
      <c r="B306" s="86" t="s">
        <v>482</v>
      </c>
      <c r="C306" s="85"/>
      <c r="D306" s="85"/>
      <c r="E306" s="85"/>
      <c r="F306" s="85" t="s">
        <v>483</v>
      </c>
      <c r="G306" s="85"/>
      <c r="H306" s="85"/>
      <c r="I306" s="85"/>
      <c r="J306" s="85" t="s">
        <v>484</v>
      </c>
      <c r="K306" s="85"/>
    </row>
    <row r="307" spans="1:11">
      <c r="A307" s="146" t="s">
        <v>485</v>
      </c>
      <c r="B307" s="146"/>
      <c r="C307" s="85"/>
      <c r="D307" s="85"/>
      <c r="E307" s="85"/>
      <c r="F307" s="85" t="s">
        <v>486</v>
      </c>
      <c r="G307" s="85"/>
      <c r="H307" s="87"/>
      <c r="I307" s="85"/>
      <c r="J307" s="85" t="s">
        <v>487</v>
      </c>
      <c r="K307" s="85"/>
    </row>
    <row r="308" spans="1:11">
      <c r="A308" s="141"/>
      <c r="B308" s="141"/>
    </row>
    <row r="309" spans="1:11">
      <c r="A309" s="141"/>
      <c r="B309" s="141"/>
    </row>
    <row r="310" spans="1:11">
      <c r="G310"/>
      <c r="H310"/>
      <c r="I310"/>
    </row>
    <row r="311" spans="1:11">
      <c r="G311"/>
      <c r="H311"/>
      <c r="I311"/>
    </row>
    <row r="312" spans="1:11">
      <c r="G312"/>
      <c r="H312"/>
      <c r="I312"/>
    </row>
    <row r="313" spans="1:11">
      <c r="G313"/>
      <c r="H313"/>
      <c r="I313"/>
    </row>
    <row r="314" spans="1:11">
      <c r="G314"/>
      <c r="H314"/>
      <c r="I314"/>
    </row>
    <row r="315" spans="1:11">
      <c r="G315"/>
      <c r="H315"/>
      <c r="I315"/>
    </row>
    <row r="316" spans="1:11">
      <c r="G316"/>
      <c r="H316"/>
      <c r="I316"/>
    </row>
    <row r="317" spans="1:11">
      <c r="G317"/>
      <c r="H317"/>
      <c r="I317"/>
    </row>
    <row r="318" spans="1:11">
      <c r="G318"/>
      <c r="H318"/>
      <c r="I318"/>
    </row>
    <row r="319" spans="1:11">
      <c r="G319"/>
      <c r="H319"/>
      <c r="I319"/>
    </row>
  </sheetData>
  <mergeCells count="46">
    <mergeCell ref="A309:B309"/>
    <mergeCell ref="A252:B252"/>
    <mergeCell ref="A257:B257"/>
    <mergeCell ref="A273:B273"/>
    <mergeCell ref="A301:B301"/>
    <mergeCell ref="A307:B307"/>
    <mergeCell ref="A308:B308"/>
    <mergeCell ref="A256:B256"/>
    <mergeCell ref="A267:B267"/>
    <mergeCell ref="A248:B248"/>
    <mergeCell ref="A190:B190"/>
    <mergeCell ref="A202:B202"/>
    <mergeCell ref="A215:B215"/>
    <mergeCell ref="A216:B216"/>
    <mergeCell ref="A220:B220"/>
    <mergeCell ref="A224:B224"/>
    <mergeCell ref="A228:B228"/>
    <mergeCell ref="A232:B232"/>
    <mergeCell ref="A236:B236"/>
    <mergeCell ref="A240:B240"/>
    <mergeCell ref="A244:B244"/>
    <mergeCell ref="A189:B189"/>
    <mergeCell ref="A81:B81"/>
    <mergeCell ref="A82:B82"/>
    <mergeCell ref="A90:B90"/>
    <mergeCell ref="A99:B99"/>
    <mergeCell ref="A134:B134"/>
    <mergeCell ref="A135:B135"/>
    <mergeCell ref="A159:B159"/>
    <mergeCell ref="A162:B162"/>
    <mergeCell ref="A163:B163"/>
    <mergeCell ref="A172:B172"/>
    <mergeCell ref="A185:B185"/>
    <mergeCell ref="A71:B71"/>
    <mergeCell ref="A1:B1"/>
    <mergeCell ref="A2:B2"/>
    <mergeCell ref="C2:G2"/>
    <mergeCell ref="B5:K5"/>
    <mergeCell ref="B6:K6"/>
    <mergeCell ref="A9:B9"/>
    <mergeCell ref="A10:B10"/>
    <mergeCell ref="A11:B11"/>
    <mergeCell ref="A12:B12"/>
    <mergeCell ref="A50:B50"/>
    <mergeCell ref="A13:C13"/>
    <mergeCell ref="A51:B51"/>
  </mergeCells>
  <pageMargins left="0.51181102362204722" right="0.15748031496062992" top="0.78" bottom="0.56000000000000005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2025-05-20T11:30:43Z</cp:lastPrinted>
  <dcterms:created xsi:type="dcterms:W3CDTF">2025-03-14T12:56:11Z</dcterms:created>
  <dcterms:modified xsi:type="dcterms:W3CDTF">2025-06-04T09:53:33Z</dcterms:modified>
</cp:coreProperties>
</file>