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sedinta 13.12.2019\Proiecte\hcl 263\"/>
    </mc:Choice>
  </mc:AlternateContent>
  <xr:revisionPtr revIDLastSave="0" documentId="13_ncr:1_{37FB4C4D-0E52-4AB1-8367-5595A06E0E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2 decembrie 2019 " sheetId="1" r:id="rId1"/>
  </sheets>
  <definedNames>
    <definedName name="_xlnm.Print_Area" localSheetId="0">'12 decembrie 2019 '!$A$1:$O$689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5" i="1" l="1"/>
  <c r="E175" i="1"/>
  <c r="K175" i="1" s="1"/>
  <c r="E86" i="1"/>
  <c r="K86" i="1" s="1"/>
  <c r="F86" i="1"/>
  <c r="N86" i="1" s="1"/>
  <c r="N175" i="1" l="1"/>
  <c r="E127" i="1"/>
  <c r="E128" i="1"/>
  <c r="E129" i="1"/>
  <c r="E130" i="1"/>
  <c r="E131" i="1"/>
  <c r="E132" i="1"/>
  <c r="E133" i="1"/>
  <c r="E134" i="1"/>
  <c r="E126" i="1"/>
  <c r="K126" i="1" s="1"/>
  <c r="E125" i="1"/>
  <c r="K125" i="1"/>
  <c r="F125" i="1"/>
  <c r="F126" i="1"/>
  <c r="F127" i="1"/>
  <c r="F128" i="1"/>
  <c r="F129" i="1"/>
  <c r="F130" i="1"/>
  <c r="F131" i="1"/>
  <c r="F132" i="1"/>
  <c r="F133" i="1"/>
  <c r="F134" i="1"/>
  <c r="J429" i="1" l="1"/>
  <c r="I429" i="1"/>
  <c r="H429" i="1"/>
  <c r="G429" i="1"/>
  <c r="F429" i="1"/>
  <c r="E429" i="1"/>
  <c r="D429" i="1"/>
  <c r="N425" i="1" s="1"/>
  <c r="M428" i="1"/>
  <c r="J422" i="1"/>
  <c r="J424" i="1" s="1"/>
  <c r="J428" i="1" s="1"/>
  <c r="I422" i="1"/>
  <c r="I424" i="1" s="1"/>
  <c r="H422" i="1"/>
  <c r="H424" i="1" s="1"/>
  <c r="G422" i="1"/>
  <c r="G424" i="1" s="1"/>
  <c r="D422" i="1"/>
  <c r="D424" i="1" s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F408" i="1"/>
  <c r="E408" i="1"/>
  <c r="N407" i="1"/>
  <c r="J404" i="1"/>
  <c r="J406" i="1" s="1"/>
  <c r="I404" i="1"/>
  <c r="I406" i="1" s="1"/>
  <c r="H404" i="1"/>
  <c r="H406" i="1" s="1"/>
  <c r="G404" i="1"/>
  <c r="G406" i="1" s="1"/>
  <c r="D404" i="1"/>
  <c r="D406" i="1" s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N387" i="1" s="1"/>
  <c r="F386" i="1"/>
  <c r="E386" i="1"/>
  <c r="F385" i="1"/>
  <c r="E385" i="1"/>
  <c r="N385" i="1" s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N377" i="1"/>
  <c r="H376" i="1"/>
  <c r="J374" i="1"/>
  <c r="J376" i="1" s="1"/>
  <c r="I374" i="1"/>
  <c r="I376" i="1" s="1"/>
  <c r="H374" i="1"/>
  <c r="G374" i="1"/>
  <c r="G376" i="1" s="1"/>
  <c r="D374" i="1"/>
  <c r="D376" i="1" s="1"/>
  <c r="F373" i="1"/>
  <c r="E373" i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N360" i="1"/>
  <c r="J359" i="1"/>
  <c r="J361" i="1" s="1"/>
  <c r="I359" i="1"/>
  <c r="H359" i="1"/>
  <c r="H361" i="1" s="1"/>
  <c r="G359" i="1"/>
  <c r="G361" i="1" s="1"/>
  <c r="D359" i="1"/>
  <c r="D361" i="1" s="1"/>
  <c r="N358" i="1"/>
  <c r="F358" i="1"/>
  <c r="E358" i="1"/>
  <c r="F357" i="1"/>
  <c r="E357" i="1"/>
  <c r="N357" i="1" s="1"/>
  <c r="F356" i="1"/>
  <c r="N356" i="1" s="1"/>
  <c r="E356" i="1"/>
  <c r="F355" i="1"/>
  <c r="E355" i="1"/>
  <c r="N355" i="1" s="1"/>
  <c r="N354" i="1"/>
  <c r="F354" i="1"/>
  <c r="E354" i="1"/>
  <c r="F353" i="1"/>
  <c r="E353" i="1"/>
  <c r="N353" i="1" s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N334" i="1" s="1"/>
  <c r="F333" i="1"/>
  <c r="E333" i="1"/>
  <c r="F332" i="1"/>
  <c r="E332" i="1"/>
  <c r="F331" i="1"/>
  <c r="E331" i="1"/>
  <c r="F330" i="1"/>
  <c r="E330" i="1"/>
  <c r="N330" i="1" s="1"/>
  <c r="F328" i="1"/>
  <c r="E328" i="1"/>
  <c r="F327" i="1"/>
  <c r="E327" i="1"/>
  <c r="N327" i="1" s="1"/>
  <c r="F326" i="1"/>
  <c r="F359" i="1" s="1"/>
  <c r="F361" i="1" s="1"/>
  <c r="E326" i="1"/>
  <c r="N325" i="1"/>
  <c r="G324" i="1"/>
  <c r="N323" i="1"/>
  <c r="J322" i="1"/>
  <c r="J324" i="1" s="1"/>
  <c r="I322" i="1"/>
  <c r="I324" i="1" s="1"/>
  <c r="H322" i="1"/>
  <c r="H324" i="1" s="1"/>
  <c r="G322" i="1"/>
  <c r="D322" i="1"/>
  <c r="D324" i="1" s="1"/>
  <c r="F321" i="1"/>
  <c r="E321" i="1"/>
  <c r="F320" i="1"/>
  <c r="E320" i="1"/>
  <c r="F319" i="1"/>
  <c r="E319" i="1"/>
  <c r="N319" i="1" s="1"/>
  <c r="F318" i="1"/>
  <c r="E318" i="1"/>
  <c r="F317" i="1"/>
  <c r="E317" i="1"/>
  <c r="F316" i="1"/>
  <c r="E316" i="1"/>
  <c r="N315" i="1"/>
  <c r="F315" i="1"/>
  <c r="E315" i="1"/>
  <c r="F314" i="1"/>
  <c r="N314" i="1" s="1"/>
  <c r="E314" i="1"/>
  <c r="F313" i="1"/>
  <c r="E313" i="1"/>
  <c r="N313" i="1" s="1"/>
  <c r="F312" i="1"/>
  <c r="N312" i="1" s="1"/>
  <c r="E312" i="1"/>
  <c r="F311" i="1"/>
  <c r="E311" i="1"/>
  <c r="F310" i="1"/>
  <c r="N310" i="1" s="1"/>
  <c r="E310" i="1"/>
  <c r="N309" i="1"/>
  <c r="F309" i="1"/>
  <c r="E309" i="1"/>
  <c r="F308" i="1"/>
  <c r="E308" i="1"/>
  <c r="F307" i="1"/>
  <c r="N307" i="1" s="1"/>
  <c r="E307" i="1"/>
  <c r="F306" i="1"/>
  <c r="N306" i="1" s="1"/>
  <c r="E306" i="1"/>
  <c r="F305" i="1"/>
  <c r="E305" i="1"/>
  <c r="N304" i="1"/>
  <c r="J303" i="1"/>
  <c r="J301" i="1"/>
  <c r="I301" i="1"/>
  <c r="I303" i="1" s="1"/>
  <c r="H301" i="1"/>
  <c r="H303" i="1" s="1"/>
  <c r="G301" i="1"/>
  <c r="G303" i="1" s="1"/>
  <c r="D301" i="1"/>
  <c r="D303" i="1" s="1"/>
  <c r="F300" i="1"/>
  <c r="F299" i="1"/>
  <c r="E299" i="1"/>
  <c r="E301" i="1" s="1"/>
  <c r="E303" i="1" s="1"/>
  <c r="N296" i="1"/>
  <c r="J295" i="1"/>
  <c r="I295" i="1"/>
  <c r="H295" i="1"/>
  <c r="H290" i="1" s="1"/>
  <c r="G295" i="1"/>
  <c r="D295" i="1"/>
  <c r="D297" i="1" s="1"/>
  <c r="E294" i="1"/>
  <c r="E293" i="1"/>
  <c r="F293" i="1" s="1"/>
  <c r="E292" i="1"/>
  <c r="F292" i="1" s="1"/>
  <c r="N291" i="1"/>
  <c r="N289" i="1"/>
  <c r="N288" i="1"/>
  <c r="J286" i="1"/>
  <c r="I286" i="1"/>
  <c r="H286" i="1"/>
  <c r="G286" i="1"/>
  <c r="D286" i="1"/>
  <c r="F285" i="1"/>
  <c r="E285" i="1"/>
  <c r="F284" i="1"/>
  <c r="E284" i="1"/>
  <c r="K284" i="1" s="1"/>
  <c r="F283" i="1"/>
  <c r="E283" i="1"/>
  <c r="K283" i="1" s="1"/>
  <c r="F282" i="1"/>
  <c r="E282" i="1"/>
  <c r="K282" i="1" s="1"/>
  <c r="F281" i="1"/>
  <c r="E281" i="1"/>
  <c r="K281" i="1" s="1"/>
  <c r="F280" i="1"/>
  <c r="E280" i="1"/>
  <c r="K280" i="1" s="1"/>
  <c r="F279" i="1"/>
  <c r="E279" i="1"/>
  <c r="K279" i="1" s="1"/>
  <c r="K278" i="1"/>
  <c r="F278" i="1"/>
  <c r="E278" i="1"/>
  <c r="F277" i="1"/>
  <c r="E277" i="1"/>
  <c r="K277" i="1" s="1"/>
  <c r="K276" i="1"/>
  <c r="F276" i="1"/>
  <c r="E276" i="1"/>
  <c r="F275" i="1"/>
  <c r="E275" i="1"/>
  <c r="K275" i="1" s="1"/>
  <c r="K274" i="1"/>
  <c r="F274" i="1"/>
  <c r="E274" i="1"/>
  <c r="F273" i="1"/>
  <c r="E273" i="1"/>
  <c r="K273" i="1" s="1"/>
  <c r="F272" i="1"/>
  <c r="E272" i="1"/>
  <c r="K272" i="1" s="1"/>
  <c r="F271" i="1"/>
  <c r="E271" i="1"/>
  <c r="K271" i="1" s="1"/>
  <c r="F270" i="1"/>
  <c r="E270" i="1"/>
  <c r="K270" i="1" s="1"/>
  <c r="F269" i="1"/>
  <c r="E269" i="1"/>
  <c r="K269" i="1" s="1"/>
  <c r="F268" i="1"/>
  <c r="E268" i="1"/>
  <c r="K268" i="1" s="1"/>
  <c r="F267" i="1"/>
  <c r="E267" i="1"/>
  <c r="K267" i="1" s="1"/>
  <c r="F266" i="1"/>
  <c r="E266" i="1"/>
  <c r="K266" i="1" s="1"/>
  <c r="F265" i="1"/>
  <c r="E265" i="1"/>
  <c r="K265" i="1" s="1"/>
  <c r="K264" i="1"/>
  <c r="F264" i="1"/>
  <c r="E264" i="1"/>
  <c r="F263" i="1"/>
  <c r="E263" i="1"/>
  <c r="K263" i="1" s="1"/>
  <c r="K262" i="1"/>
  <c r="F262" i="1"/>
  <c r="E262" i="1"/>
  <c r="F261" i="1"/>
  <c r="E261" i="1"/>
  <c r="K261" i="1" s="1"/>
  <c r="F260" i="1"/>
  <c r="E260" i="1"/>
  <c r="K260" i="1" s="1"/>
  <c r="F259" i="1"/>
  <c r="E259" i="1"/>
  <c r="K259" i="1" s="1"/>
  <c r="F258" i="1"/>
  <c r="E258" i="1"/>
  <c r="K258" i="1" s="1"/>
  <c r="F257" i="1"/>
  <c r="E257" i="1"/>
  <c r="K257" i="1" s="1"/>
  <c r="F256" i="1"/>
  <c r="E256" i="1"/>
  <c r="K256" i="1" s="1"/>
  <c r="F255" i="1"/>
  <c r="E255" i="1"/>
  <c r="K255" i="1" s="1"/>
  <c r="F254" i="1"/>
  <c r="E254" i="1"/>
  <c r="K254" i="1" s="1"/>
  <c r="F253" i="1"/>
  <c r="E253" i="1"/>
  <c r="K253" i="1" s="1"/>
  <c r="K252" i="1"/>
  <c r="F252" i="1"/>
  <c r="E252" i="1"/>
  <c r="F251" i="1"/>
  <c r="E251" i="1"/>
  <c r="N250" i="1"/>
  <c r="F250" i="1"/>
  <c r="E250" i="1"/>
  <c r="K250" i="1" s="1"/>
  <c r="F249" i="1"/>
  <c r="E249" i="1"/>
  <c r="N249" i="1" s="1"/>
  <c r="F248" i="1"/>
  <c r="E248" i="1"/>
  <c r="F247" i="1"/>
  <c r="E247" i="1"/>
  <c r="K247" i="1" s="1"/>
  <c r="N246" i="1"/>
  <c r="K246" i="1"/>
  <c r="F246" i="1"/>
  <c r="E246" i="1"/>
  <c r="F245" i="1"/>
  <c r="E245" i="1"/>
  <c r="N244" i="1"/>
  <c r="F244" i="1"/>
  <c r="E244" i="1"/>
  <c r="K244" i="1" s="1"/>
  <c r="F243" i="1"/>
  <c r="E243" i="1"/>
  <c r="N243" i="1" s="1"/>
  <c r="F242" i="1"/>
  <c r="E242" i="1"/>
  <c r="F241" i="1"/>
  <c r="E241" i="1"/>
  <c r="K241" i="1" s="1"/>
  <c r="N240" i="1"/>
  <c r="K240" i="1"/>
  <c r="F240" i="1"/>
  <c r="E240" i="1"/>
  <c r="F239" i="1"/>
  <c r="E239" i="1"/>
  <c r="N238" i="1"/>
  <c r="F238" i="1"/>
  <c r="E238" i="1"/>
  <c r="K238" i="1" s="1"/>
  <c r="F237" i="1"/>
  <c r="E237" i="1"/>
  <c r="N237" i="1" s="1"/>
  <c r="F236" i="1"/>
  <c r="E236" i="1"/>
  <c r="F235" i="1"/>
  <c r="E235" i="1"/>
  <c r="K235" i="1" s="1"/>
  <c r="N234" i="1"/>
  <c r="K234" i="1"/>
  <c r="F234" i="1"/>
  <c r="E234" i="1"/>
  <c r="F233" i="1"/>
  <c r="E233" i="1"/>
  <c r="N232" i="1"/>
  <c r="F232" i="1"/>
  <c r="E232" i="1"/>
  <c r="K232" i="1" s="1"/>
  <c r="F231" i="1"/>
  <c r="E231" i="1"/>
  <c r="N231" i="1" s="1"/>
  <c r="F230" i="1"/>
  <c r="E230" i="1"/>
  <c r="F229" i="1"/>
  <c r="E229" i="1"/>
  <c r="K229" i="1" s="1"/>
  <c r="N228" i="1"/>
  <c r="K228" i="1"/>
  <c r="F228" i="1"/>
  <c r="E228" i="1"/>
  <c r="F227" i="1"/>
  <c r="E227" i="1"/>
  <c r="N226" i="1"/>
  <c r="F226" i="1"/>
  <c r="E226" i="1"/>
  <c r="K226" i="1" s="1"/>
  <c r="F225" i="1"/>
  <c r="N225" i="1" s="1"/>
  <c r="E225" i="1"/>
  <c r="K225" i="1" s="1"/>
  <c r="F224" i="1"/>
  <c r="E224" i="1"/>
  <c r="F223" i="1"/>
  <c r="E223" i="1"/>
  <c r="K223" i="1" s="1"/>
  <c r="F222" i="1"/>
  <c r="E222" i="1"/>
  <c r="K222" i="1" s="1"/>
  <c r="F221" i="1"/>
  <c r="E221" i="1"/>
  <c r="F220" i="1"/>
  <c r="N220" i="1" s="1"/>
  <c r="E220" i="1"/>
  <c r="K220" i="1" s="1"/>
  <c r="F219" i="1"/>
  <c r="E219" i="1"/>
  <c r="N219" i="1" s="1"/>
  <c r="F218" i="1"/>
  <c r="E218" i="1"/>
  <c r="F217" i="1"/>
  <c r="E217" i="1"/>
  <c r="N217" i="1" s="1"/>
  <c r="F216" i="1"/>
  <c r="E216" i="1"/>
  <c r="K216" i="1" s="1"/>
  <c r="F215" i="1"/>
  <c r="E215" i="1"/>
  <c r="F214" i="1"/>
  <c r="N214" i="1" s="1"/>
  <c r="E214" i="1"/>
  <c r="K214" i="1" s="1"/>
  <c r="F213" i="1"/>
  <c r="E213" i="1"/>
  <c r="N213" i="1" s="1"/>
  <c r="F212" i="1"/>
  <c r="E212" i="1"/>
  <c r="F211" i="1"/>
  <c r="E211" i="1"/>
  <c r="N211" i="1" s="1"/>
  <c r="F210" i="1"/>
  <c r="E210" i="1"/>
  <c r="K210" i="1" s="1"/>
  <c r="F209" i="1"/>
  <c r="E209" i="1"/>
  <c r="F208" i="1"/>
  <c r="E208" i="1"/>
  <c r="K208" i="1" s="1"/>
  <c r="F207" i="1"/>
  <c r="E207" i="1"/>
  <c r="K207" i="1" s="1"/>
  <c r="F206" i="1"/>
  <c r="E206" i="1"/>
  <c r="N206" i="1" s="1"/>
  <c r="K205" i="1"/>
  <c r="F205" i="1"/>
  <c r="E205" i="1"/>
  <c r="F204" i="1"/>
  <c r="E204" i="1"/>
  <c r="N203" i="1"/>
  <c r="K203" i="1"/>
  <c r="F203" i="1"/>
  <c r="E203" i="1"/>
  <c r="F202" i="1"/>
  <c r="E202" i="1"/>
  <c r="K202" i="1" s="1"/>
  <c r="F201" i="1"/>
  <c r="E201" i="1"/>
  <c r="F200" i="1"/>
  <c r="E200" i="1"/>
  <c r="N200" i="1" s="1"/>
  <c r="K199" i="1"/>
  <c r="F199" i="1"/>
  <c r="E199" i="1"/>
  <c r="F198" i="1"/>
  <c r="E198" i="1"/>
  <c r="N197" i="1"/>
  <c r="K197" i="1"/>
  <c r="F197" i="1"/>
  <c r="E197" i="1"/>
  <c r="F196" i="1"/>
  <c r="E196" i="1"/>
  <c r="K196" i="1" s="1"/>
  <c r="F195" i="1"/>
  <c r="E195" i="1"/>
  <c r="F194" i="1"/>
  <c r="E194" i="1"/>
  <c r="N194" i="1" s="1"/>
  <c r="K193" i="1"/>
  <c r="F193" i="1"/>
  <c r="E193" i="1"/>
  <c r="F192" i="1"/>
  <c r="E192" i="1"/>
  <c r="N191" i="1"/>
  <c r="K191" i="1"/>
  <c r="F191" i="1"/>
  <c r="E191" i="1"/>
  <c r="F190" i="1"/>
  <c r="E190" i="1"/>
  <c r="K190" i="1" s="1"/>
  <c r="F189" i="1"/>
  <c r="E189" i="1"/>
  <c r="F188" i="1"/>
  <c r="E188" i="1"/>
  <c r="N188" i="1" s="1"/>
  <c r="K187" i="1"/>
  <c r="F187" i="1"/>
  <c r="E187" i="1"/>
  <c r="F186" i="1"/>
  <c r="E186" i="1"/>
  <c r="N185" i="1"/>
  <c r="K185" i="1"/>
  <c r="F185" i="1"/>
  <c r="E185" i="1"/>
  <c r="F184" i="1"/>
  <c r="E184" i="1"/>
  <c r="K184" i="1" s="1"/>
  <c r="F183" i="1"/>
  <c r="E183" i="1"/>
  <c r="F182" i="1"/>
  <c r="E182" i="1"/>
  <c r="N182" i="1" s="1"/>
  <c r="K181" i="1"/>
  <c r="F181" i="1"/>
  <c r="E181" i="1"/>
  <c r="F180" i="1"/>
  <c r="E180" i="1"/>
  <c r="N179" i="1"/>
  <c r="K179" i="1"/>
  <c r="F179" i="1"/>
  <c r="E179" i="1"/>
  <c r="F178" i="1"/>
  <c r="E178" i="1"/>
  <c r="K178" i="1" s="1"/>
  <c r="F177" i="1"/>
  <c r="E177" i="1"/>
  <c r="F176" i="1"/>
  <c r="E176" i="1"/>
  <c r="N176" i="1" s="1"/>
  <c r="K174" i="1"/>
  <c r="F174" i="1"/>
  <c r="E174" i="1"/>
  <c r="F173" i="1"/>
  <c r="E173" i="1"/>
  <c r="N172" i="1"/>
  <c r="K172" i="1"/>
  <c r="F172" i="1"/>
  <c r="E172" i="1"/>
  <c r="F171" i="1"/>
  <c r="E171" i="1"/>
  <c r="K171" i="1" s="1"/>
  <c r="F170" i="1"/>
  <c r="E170" i="1"/>
  <c r="F169" i="1"/>
  <c r="E169" i="1"/>
  <c r="N169" i="1" s="1"/>
  <c r="K168" i="1"/>
  <c r="F168" i="1"/>
  <c r="E168" i="1"/>
  <c r="F167" i="1"/>
  <c r="E167" i="1"/>
  <c r="N166" i="1"/>
  <c r="K166" i="1"/>
  <c r="F166" i="1"/>
  <c r="E166" i="1"/>
  <c r="F165" i="1"/>
  <c r="E165" i="1"/>
  <c r="K165" i="1" s="1"/>
  <c r="F164" i="1"/>
  <c r="E164" i="1"/>
  <c r="F163" i="1"/>
  <c r="E163" i="1"/>
  <c r="N163" i="1" s="1"/>
  <c r="K162" i="1"/>
  <c r="F162" i="1"/>
  <c r="E162" i="1"/>
  <c r="F161" i="1"/>
  <c r="E161" i="1"/>
  <c r="N160" i="1"/>
  <c r="K160" i="1"/>
  <c r="F160" i="1"/>
  <c r="E160" i="1"/>
  <c r="E159" i="1"/>
  <c r="N159" i="1" s="1"/>
  <c r="F158" i="1"/>
  <c r="N158" i="1" s="1"/>
  <c r="E158" i="1"/>
  <c r="K158" i="1" s="1"/>
  <c r="F157" i="1"/>
  <c r="E157" i="1"/>
  <c r="N157" i="1" s="1"/>
  <c r="F156" i="1"/>
  <c r="E156" i="1"/>
  <c r="N155" i="1"/>
  <c r="K155" i="1"/>
  <c r="J154" i="1"/>
  <c r="I154" i="1"/>
  <c r="H154" i="1"/>
  <c r="G154" i="1"/>
  <c r="D154" i="1"/>
  <c r="K153" i="1"/>
  <c r="F153" i="1"/>
  <c r="F154" i="1" s="1"/>
  <c r="E153" i="1"/>
  <c r="E154" i="1" s="1"/>
  <c r="N152" i="1"/>
  <c r="K152" i="1"/>
  <c r="J151" i="1"/>
  <c r="I151" i="1"/>
  <c r="H151" i="1"/>
  <c r="G151" i="1"/>
  <c r="D151" i="1"/>
  <c r="F150" i="1"/>
  <c r="E150" i="1"/>
  <c r="F149" i="1"/>
  <c r="E149" i="1"/>
  <c r="K149" i="1" s="1"/>
  <c r="F148" i="1"/>
  <c r="E148" i="1"/>
  <c r="F147" i="1"/>
  <c r="E147" i="1"/>
  <c r="F146" i="1"/>
  <c r="E146" i="1"/>
  <c r="K146" i="1" s="1"/>
  <c r="F145" i="1"/>
  <c r="E145" i="1"/>
  <c r="K145" i="1" s="1"/>
  <c r="F144" i="1"/>
  <c r="E144" i="1"/>
  <c r="K144" i="1" s="1"/>
  <c r="F143" i="1"/>
  <c r="E143" i="1"/>
  <c r="N143" i="1" s="1"/>
  <c r="F142" i="1"/>
  <c r="E142" i="1"/>
  <c r="K142" i="1" s="1"/>
  <c r="F141" i="1"/>
  <c r="E141" i="1"/>
  <c r="K141" i="1" s="1"/>
  <c r="F140" i="1"/>
  <c r="E140" i="1"/>
  <c r="K140" i="1" s="1"/>
  <c r="F139" i="1"/>
  <c r="E139" i="1"/>
  <c r="F138" i="1"/>
  <c r="E138" i="1"/>
  <c r="K138" i="1" s="1"/>
  <c r="F137" i="1"/>
  <c r="E137" i="1"/>
  <c r="F136" i="1"/>
  <c r="E136" i="1"/>
  <c r="K136" i="1" s="1"/>
  <c r="F135" i="1"/>
  <c r="E135" i="1"/>
  <c r="K135" i="1" s="1"/>
  <c r="F124" i="1"/>
  <c r="E124" i="1"/>
  <c r="F123" i="1"/>
  <c r="E123" i="1"/>
  <c r="K122" i="1"/>
  <c r="F122" i="1"/>
  <c r="F121" i="1"/>
  <c r="E121" i="1"/>
  <c r="F120" i="1"/>
  <c r="E120" i="1"/>
  <c r="K120" i="1" s="1"/>
  <c r="F119" i="1"/>
  <c r="E119" i="1"/>
  <c r="F118" i="1"/>
  <c r="E118" i="1"/>
  <c r="F117" i="1"/>
  <c r="E117" i="1"/>
  <c r="K117" i="1" s="1"/>
  <c r="F116" i="1"/>
  <c r="E116" i="1"/>
  <c r="F115" i="1"/>
  <c r="E115" i="1"/>
  <c r="F114" i="1"/>
  <c r="E114" i="1"/>
  <c r="K114" i="1" s="1"/>
  <c r="F113" i="1"/>
  <c r="E113" i="1"/>
  <c r="F112" i="1"/>
  <c r="E112" i="1"/>
  <c r="K112" i="1" s="1"/>
  <c r="F111" i="1"/>
  <c r="E111" i="1"/>
  <c r="K111" i="1" s="1"/>
  <c r="F110" i="1"/>
  <c r="E110" i="1"/>
  <c r="F109" i="1"/>
  <c r="E109" i="1"/>
  <c r="F108" i="1"/>
  <c r="E108" i="1"/>
  <c r="K108" i="1" s="1"/>
  <c r="F107" i="1"/>
  <c r="E107" i="1"/>
  <c r="F106" i="1"/>
  <c r="E106" i="1"/>
  <c r="F105" i="1"/>
  <c r="E105" i="1"/>
  <c r="F104" i="1"/>
  <c r="E104" i="1"/>
  <c r="F103" i="1"/>
  <c r="E103" i="1"/>
  <c r="K103" i="1" s="1"/>
  <c r="F102" i="1"/>
  <c r="E102" i="1"/>
  <c r="F101" i="1"/>
  <c r="E101" i="1"/>
  <c r="F100" i="1"/>
  <c r="E100" i="1"/>
  <c r="K100" i="1" s="1"/>
  <c r="F99" i="1"/>
  <c r="E99" i="1"/>
  <c r="F98" i="1"/>
  <c r="E98" i="1"/>
  <c r="K98" i="1" s="1"/>
  <c r="F97" i="1"/>
  <c r="E97" i="1"/>
  <c r="F96" i="1"/>
  <c r="E96" i="1"/>
  <c r="F95" i="1"/>
  <c r="E95" i="1"/>
  <c r="K95" i="1" s="1"/>
  <c r="F94" i="1"/>
  <c r="E94" i="1"/>
  <c r="F93" i="1"/>
  <c r="E93" i="1"/>
  <c r="F92" i="1"/>
  <c r="E92" i="1"/>
  <c r="F91" i="1"/>
  <c r="E91" i="1"/>
  <c r="F90" i="1"/>
  <c r="E90" i="1"/>
  <c r="K90" i="1" s="1"/>
  <c r="F89" i="1"/>
  <c r="E89" i="1"/>
  <c r="F88" i="1"/>
  <c r="E88" i="1"/>
  <c r="F87" i="1"/>
  <c r="E87" i="1"/>
  <c r="F85" i="1"/>
  <c r="E85" i="1"/>
  <c r="F84" i="1"/>
  <c r="E84" i="1"/>
  <c r="N83" i="1"/>
  <c r="F83" i="1"/>
  <c r="E83" i="1"/>
  <c r="K83" i="1" s="1"/>
  <c r="N82" i="1"/>
  <c r="K82" i="1"/>
  <c r="J81" i="1"/>
  <c r="I81" i="1"/>
  <c r="H81" i="1"/>
  <c r="G81" i="1"/>
  <c r="D81" i="1"/>
  <c r="F80" i="1"/>
  <c r="E80" i="1"/>
  <c r="F79" i="1"/>
  <c r="E79" i="1"/>
  <c r="F78" i="1"/>
  <c r="E78" i="1"/>
  <c r="K78" i="1" s="1"/>
  <c r="F77" i="1"/>
  <c r="E77" i="1"/>
  <c r="F76" i="1"/>
  <c r="E76" i="1"/>
  <c r="K76" i="1" s="1"/>
  <c r="F75" i="1"/>
  <c r="E75" i="1"/>
  <c r="N74" i="1"/>
  <c r="K74" i="1"/>
  <c r="J73" i="1"/>
  <c r="I73" i="1"/>
  <c r="H73" i="1"/>
  <c r="G73" i="1"/>
  <c r="D73" i="1"/>
  <c r="F72" i="1"/>
  <c r="E72" i="1"/>
  <c r="K72" i="1" s="1"/>
  <c r="F71" i="1"/>
  <c r="E71" i="1"/>
  <c r="K71" i="1" s="1"/>
  <c r="F70" i="1"/>
  <c r="E70" i="1"/>
  <c r="F69" i="1"/>
  <c r="E69" i="1"/>
  <c r="K69" i="1" s="1"/>
  <c r="F68" i="1"/>
  <c r="E68" i="1"/>
  <c r="F67" i="1"/>
  <c r="E67" i="1"/>
  <c r="F66" i="1"/>
  <c r="E66" i="1"/>
  <c r="F65" i="1"/>
  <c r="E65" i="1"/>
  <c r="K65" i="1" s="1"/>
  <c r="F64" i="1"/>
  <c r="E64" i="1"/>
  <c r="N64" i="1" s="1"/>
  <c r="F63" i="1"/>
  <c r="E63" i="1"/>
  <c r="K63" i="1" s="1"/>
  <c r="F62" i="1"/>
  <c r="E62" i="1"/>
  <c r="K62" i="1" s="1"/>
  <c r="F61" i="1"/>
  <c r="E61" i="1"/>
  <c r="N60" i="1"/>
  <c r="K60" i="1"/>
  <c r="F59" i="1"/>
  <c r="E59" i="1"/>
  <c r="N59" i="1" s="1"/>
  <c r="D59" i="1"/>
  <c r="K59" i="1" s="1"/>
  <c r="N58" i="1"/>
  <c r="K58" i="1"/>
  <c r="N57" i="1"/>
  <c r="K57" i="1"/>
  <c r="J56" i="1"/>
  <c r="I56" i="1"/>
  <c r="H56" i="1"/>
  <c r="G56" i="1"/>
  <c r="D56" i="1"/>
  <c r="N55" i="1"/>
  <c r="K55" i="1"/>
  <c r="J54" i="1"/>
  <c r="I54" i="1"/>
  <c r="H54" i="1"/>
  <c r="G54" i="1"/>
  <c r="D54" i="1"/>
  <c r="F53" i="1"/>
  <c r="E53" i="1"/>
  <c r="F52" i="1"/>
  <c r="E52" i="1"/>
  <c r="K52" i="1" s="1"/>
  <c r="F51" i="1"/>
  <c r="E51" i="1"/>
  <c r="K51" i="1" s="1"/>
  <c r="F50" i="1"/>
  <c r="E50" i="1"/>
  <c r="K50" i="1" s="1"/>
  <c r="F49" i="1"/>
  <c r="E49" i="1"/>
  <c r="K49" i="1" s="1"/>
  <c r="F48" i="1"/>
  <c r="E48" i="1"/>
  <c r="K48" i="1" s="1"/>
  <c r="F47" i="1"/>
  <c r="E47" i="1"/>
  <c r="K47" i="1" s="1"/>
  <c r="F46" i="1"/>
  <c r="E46" i="1"/>
  <c r="K46" i="1" s="1"/>
  <c r="F45" i="1"/>
  <c r="E45" i="1"/>
  <c r="K45" i="1" s="1"/>
  <c r="F44" i="1"/>
  <c r="E44" i="1"/>
  <c r="K44" i="1" s="1"/>
  <c r="F43" i="1"/>
  <c r="E43" i="1"/>
  <c r="K43" i="1" s="1"/>
  <c r="F42" i="1"/>
  <c r="E42" i="1"/>
  <c r="K42" i="1" s="1"/>
  <c r="F41" i="1"/>
  <c r="E41" i="1"/>
  <c r="K41" i="1" s="1"/>
  <c r="F40" i="1"/>
  <c r="E40" i="1"/>
  <c r="K40" i="1" s="1"/>
  <c r="F39" i="1"/>
  <c r="E39" i="1"/>
  <c r="K39" i="1" s="1"/>
  <c r="F38" i="1"/>
  <c r="E38" i="1"/>
  <c r="K38" i="1" s="1"/>
  <c r="F37" i="1"/>
  <c r="E37" i="1"/>
  <c r="K37" i="1" s="1"/>
  <c r="F36" i="1"/>
  <c r="E36" i="1"/>
  <c r="K36" i="1" s="1"/>
  <c r="F35" i="1"/>
  <c r="E35" i="1"/>
  <c r="K35" i="1" s="1"/>
  <c r="F34" i="1"/>
  <c r="E34" i="1"/>
  <c r="K34" i="1" s="1"/>
  <c r="F33" i="1"/>
  <c r="E33" i="1"/>
  <c r="K33" i="1" s="1"/>
  <c r="F32" i="1"/>
  <c r="E32" i="1"/>
  <c r="K32" i="1" s="1"/>
  <c r="F31" i="1"/>
  <c r="E31" i="1"/>
  <c r="K31" i="1" s="1"/>
  <c r="F30" i="1"/>
  <c r="E30" i="1"/>
  <c r="F29" i="1"/>
  <c r="E29" i="1"/>
  <c r="F28" i="1"/>
  <c r="E28" i="1"/>
  <c r="K28" i="1" s="1"/>
  <c r="F27" i="1"/>
  <c r="E27" i="1"/>
  <c r="F26" i="1"/>
  <c r="E26" i="1"/>
  <c r="F25" i="1"/>
  <c r="E25" i="1"/>
  <c r="F24" i="1"/>
  <c r="E24" i="1"/>
  <c r="E23" i="1"/>
  <c r="N23" i="1" s="1"/>
  <c r="E22" i="1"/>
  <c r="N22" i="1" s="1"/>
  <c r="N21" i="1"/>
  <c r="K21" i="1"/>
  <c r="J20" i="1"/>
  <c r="I20" i="1"/>
  <c r="H20" i="1"/>
  <c r="G20" i="1"/>
  <c r="D20" i="1"/>
  <c r="K19" i="1"/>
  <c r="F19" i="1"/>
  <c r="E19" i="1"/>
  <c r="E18" i="1"/>
  <c r="K18" i="1" s="1"/>
  <c r="K17" i="1"/>
  <c r="J16" i="1"/>
  <c r="I16" i="1"/>
  <c r="H16" i="1"/>
  <c r="G16" i="1"/>
  <c r="D16" i="1"/>
  <c r="F15" i="1"/>
  <c r="E15" i="1"/>
  <c r="F14" i="1"/>
  <c r="E14" i="1"/>
  <c r="K14" i="1" s="1"/>
  <c r="F13" i="1"/>
  <c r="E13" i="1"/>
  <c r="K13" i="1" s="1"/>
  <c r="F12" i="1"/>
  <c r="E12" i="1"/>
  <c r="K12" i="1" s="1"/>
  <c r="F11" i="1"/>
  <c r="E11" i="1"/>
  <c r="K11" i="1" s="1"/>
  <c r="F10" i="1"/>
  <c r="E10" i="1"/>
  <c r="F9" i="1"/>
  <c r="E9" i="1"/>
  <c r="N308" i="1" l="1"/>
  <c r="F422" i="1"/>
  <c r="F424" i="1" s="1"/>
  <c r="N153" i="1"/>
  <c r="K163" i="1"/>
  <c r="K169" i="1"/>
  <c r="K176" i="1"/>
  <c r="K182" i="1"/>
  <c r="K188" i="1"/>
  <c r="K194" i="1"/>
  <c r="K200" i="1"/>
  <c r="K206" i="1"/>
  <c r="K231" i="1"/>
  <c r="K237" i="1"/>
  <c r="K243" i="1"/>
  <c r="K249" i="1"/>
  <c r="N311" i="1"/>
  <c r="N328" i="1"/>
  <c r="N332" i="1"/>
  <c r="N335" i="1"/>
  <c r="N30" i="1"/>
  <c r="K154" i="1"/>
  <c r="K157" i="1"/>
  <c r="N229" i="1"/>
  <c r="N235" i="1"/>
  <c r="N241" i="1"/>
  <c r="N247" i="1"/>
  <c r="N320" i="1"/>
  <c r="K211" i="1"/>
  <c r="K213" i="1"/>
  <c r="K217" i="1"/>
  <c r="K219" i="1"/>
  <c r="D428" i="1"/>
  <c r="N426" i="1" s="1"/>
  <c r="E286" i="1"/>
  <c r="N210" i="1"/>
  <c r="N216" i="1"/>
  <c r="N222" i="1"/>
  <c r="E322" i="1"/>
  <c r="N321" i="1"/>
  <c r="I287" i="1"/>
  <c r="F286" i="1"/>
  <c r="G287" i="1"/>
  <c r="N53" i="1"/>
  <c r="N112" i="1"/>
  <c r="N68" i="1"/>
  <c r="N25" i="1"/>
  <c r="N80" i="1"/>
  <c r="N63" i="1"/>
  <c r="N72" i="1"/>
  <c r="N93" i="1"/>
  <c r="N96" i="1"/>
  <c r="N99" i="1"/>
  <c r="N76" i="1"/>
  <c r="N75" i="1"/>
  <c r="N84" i="1"/>
  <c r="N88" i="1"/>
  <c r="N91" i="1"/>
  <c r="N106" i="1"/>
  <c r="N109" i="1"/>
  <c r="N136" i="1"/>
  <c r="N28" i="1"/>
  <c r="N71" i="1"/>
  <c r="N29" i="1"/>
  <c r="N66" i="1"/>
  <c r="N85" i="1"/>
  <c r="N89" i="1"/>
  <c r="N24" i="1"/>
  <c r="N27" i="1"/>
  <c r="N79" i="1"/>
  <c r="N115" i="1"/>
  <c r="N118" i="1"/>
  <c r="N121" i="1"/>
  <c r="N69" i="1"/>
  <c r="N100" i="1"/>
  <c r="N10" i="1"/>
  <c r="N15" i="1"/>
  <c r="K24" i="1"/>
  <c r="N62" i="1"/>
  <c r="N123" i="1"/>
  <c r="N146" i="1"/>
  <c r="K91" i="1"/>
  <c r="K93" i="1"/>
  <c r="N98" i="1"/>
  <c r="K106" i="1"/>
  <c r="K118" i="1"/>
  <c r="F81" i="1"/>
  <c r="K30" i="1"/>
  <c r="N65" i="1"/>
  <c r="N87" i="1"/>
  <c r="N92" i="1"/>
  <c r="N94" i="1"/>
  <c r="N97" i="1"/>
  <c r="N102" i="1"/>
  <c r="N105" i="1"/>
  <c r="N139" i="1"/>
  <c r="N148" i="1"/>
  <c r="K23" i="1"/>
  <c r="K88" i="1"/>
  <c r="K97" i="1"/>
  <c r="K105" i="1"/>
  <c r="K143" i="1"/>
  <c r="N149" i="1"/>
  <c r="F16" i="1"/>
  <c r="K25" i="1"/>
  <c r="K27" i="1"/>
  <c r="E73" i="1"/>
  <c r="K73" i="1" s="1"/>
  <c r="K66" i="1"/>
  <c r="K68" i="1"/>
  <c r="N70" i="1"/>
  <c r="E81" i="1"/>
  <c r="K81" i="1" s="1"/>
  <c r="N90" i="1"/>
  <c r="K99" i="1"/>
  <c r="N103" i="1"/>
  <c r="K109" i="1"/>
  <c r="K115" i="1"/>
  <c r="K121" i="1"/>
  <c r="K123" i="1"/>
  <c r="K139" i="1"/>
  <c r="E16" i="1"/>
  <c r="E54" i="1"/>
  <c r="K54" i="1" s="1"/>
  <c r="F73" i="1"/>
  <c r="K75" i="1"/>
  <c r="K79" i="1"/>
  <c r="K84" i="1"/>
  <c r="K87" i="1"/>
  <c r="K94" i="1"/>
  <c r="K96" i="1"/>
  <c r="K148" i="1"/>
  <c r="K9" i="1"/>
  <c r="K15" i="1"/>
  <c r="K53" i="1"/>
  <c r="N9" i="1"/>
  <c r="K22" i="1"/>
  <c r="F54" i="1"/>
  <c r="E56" i="1"/>
  <c r="K56" i="1" s="1"/>
  <c r="N67" i="1"/>
  <c r="N78" i="1"/>
  <c r="F151" i="1"/>
  <c r="E324" i="1"/>
  <c r="N248" i="1"/>
  <c r="K248" i="1"/>
  <c r="I427" i="1"/>
  <c r="F18" i="1"/>
  <c r="F20" i="1" s="1"/>
  <c r="E20" i="1"/>
  <c r="K20" i="1" s="1"/>
  <c r="F56" i="1"/>
  <c r="K64" i="1"/>
  <c r="K67" i="1"/>
  <c r="K70" i="1"/>
  <c r="K85" i="1"/>
  <c r="K89" i="1"/>
  <c r="K92" i="1"/>
  <c r="N95" i="1"/>
  <c r="K102" i="1"/>
  <c r="N104" i="1"/>
  <c r="K104" i="1"/>
  <c r="N108" i="1"/>
  <c r="N114" i="1"/>
  <c r="N120" i="1"/>
  <c r="N138" i="1"/>
  <c r="N165" i="1"/>
  <c r="N171" i="1"/>
  <c r="N178" i="1"/>
  <c r="N184" i="1"/>
  <c r="N190" i="1"/>
  <c r="N196" i="1"/>
  <c r="N202" i="1"/>
  <c r="N212" i="1"/>
  <c r="K212" i="1"/>
  <c r="N218" i="1"/>
  <c r="K218" i="1"/>
  <c r="F301" i="1"/>
  <c r="F303" i="1" s="1"/>
  <c r="N331" i="1"/>
  <c r="E404" i="1"/>
  <c r="E422" i="1"/>
  <c r="H428" i="1"/>
  <c r="N230" i="1"/>
  <c r="K230" i="1"/>
  <c r="K10" i="1"/>
  <c r="D427" i="1"/>
  <c r="N427" i="1" s="1"/>
  <c r="J427" i="1"/>
  <c r="J430" i="1" s="1"/>
  <c r="K26" i="1"/>
  <c r="K29" i="1"/>
  <c r="K61" i="1"/>
  <c r="K77" i="1"/>
  <c r="K80" i="1"/>
  <c r="N110" i="1"/>
  <c r="K110" i="1"/>
  <c r="N116" i="1"/>
  <c r="K116" i="1"/>
  <c r="N124" i="1"/>
  <c r="K124" i="1"/>
  <c r="N161" i="1"/>
  <c r="K161" i="1"/>
  <c r="N167" i="1"/>
  <c r="K167" i="1"/>
  <c r="N173" i="1"/>
  <c r="K173" i="1"/>
  <c r="N180" i="1"/>
  <c r="K180" i="1"/>
  <c r="N186" i="1"/>
  <c r="K186" i="1"/>
  <c r="N192" i="1"/>
  <c r="K192" i="1"/>
  <c r="N198" i="1"/>
  <c r="K198" i="1"/>
  <c r="N204" i="1"/>
  <c r="K204" i="1"/>
  <c r="D287" i="1"/>
  <c r="J290" i="1"/>
  <c r="E374" i="1"/>
  <c r="E376" i="1" s="1"/>
  <c r="F404" i="1"/>
  <c r="F406" i="1" s="1"/>
  <c r="I428" i="1"/>
  <c r="K428" i="1"/>
  <c r="N428" i="1" s="1"/>
  <c r="N224" i="1"/>
  <c r="K224" i="1"/>
  <c r="K16" i="1"/>
  <c r="N26" i="1"/>
  <c r="N77" i="1"/>
  <c r="E151" i="1"/>
  <c r="N101" i="1"/>
  <c r="K101" i="1"/>
  <c r="N147" i="1"/>
  <c r="K147" i="1"/>
  <c r="K159" i="1"/>
  <c r="N227" i="1"/>
  <c r="K227" i="1"/>
  <c r="N233" i="1"/>
  <c r="K233" i="1"/>
  <c r="N239" i="1"/>
  <c r="K239" i="1"/>
  <c r="N245" i="1"/>
  <c r="K245" i="1"/>
  <c r="N251" i="1"/>
  <c r="K251" i="1"/>
  <c r="F294" i="1"/>
  <c r="F295" i="1" s="1"/>
  <c r="F322" i="1"/>
  <c r="F324" i="1" s="1"/>
  <c r="I290" i="1"/>
  <c r="I361" i="1"/>
  <c r="F363" i="1"/>
  <c r="F374" i="1" s="1"/>
  <c r="F376" i="1" s="1"/>
  <c r="N150" i="1"/>
  <c r="K150" i="1"/>
  <c r="N242" i="1"/>
  <c r="K242" i="1"/>
  <c r="N111" i="1"/>
  <c r="N117" i="1"/>
  <c r="N135" i="1"/>
  <c r="N154" i="1"/>
  <c r="N162" i="1"/>
  <c r="N168" i="1"/>
  <c r="N174" i="1"/>
  <c r="N181" i="1"/>
  <c r="N187" i="1"/>
  <c r="N193" i="1"/>
  <c r="N199" i="1"/>
  <c r="N205" i="1"/>
  <c r="N209" i="1"/>
  <c r="K209" i="1"/>
  <c r="N215" i="1"/>
  <c r="K215" i="1"/>
  <c r="N221" i="1"/>
  <c r="K221" i="1"/>
  <c r="N285" i="1"/>
  <c r="K285" i="1"/>
  <c r="J287" i="1"/>
  <c r="D290" i="1"/>
  <c r="N305" i="1"/>
  <c r="N318" i="1"/>
  <c r="G427" i="1"/>
  <c r="H287" i="1"/>
  <c r="H427" i="1"/>
  <c r="N236" i="1"/>
  <c r="K236" i="1"/>
  <c r="N107" i="1"/>
  <c r="K107" i="1"/>
  <c r="N113" i="1"/>
  <c r="K113" i="1"/>
  <c r="N119" i="1"/>
  <c r="K119" i="1"/>
  <c r="N137" i="1"/>
  <c r="K137" i="1"/>
  <c r="N156" i="1"/>
  <c r="K156" i="1"/>
  <c r="N164" i="1"/>
  <c r="K164" i="1"/>
  <c r="N170" i="1"/>
  <c r="K170" i="1"/>
  <c r="N177" i="1"/>
  <c r="K177" i="1"/>
  <c r="N183" i="1"/>
  <c r="K183" i="1"/>
  <c r="N189" i="1"/>
  <c r="K189" i="1"/>
  <c r="N195" i="1"/>
  <c r="K195" i="1"/>
  <c r="N201" i="1"/>
  <c r="K201" i="1"/>
  <c r="G297" i="1"/>
  <c r="G428" i="1" s="1"/>
  <c r="G290" i="1"/>
  <c r="E359" i="1"/>
  <c r="N326" i="1"/>
  <c r="N333" i="1"/>
  <c r="N386" i="1"/>
  <c r="E295" i="1"/>
  <c r="N286" i="1" l="1"/>
  <c r="I430" i="1"/>
  <c r="G430" i="1"/>
  <c r="F287" i="1"/>
  <c r="F427" i="1"/>
  <c r="N54" i="1"/>
  <c r="E287" i="1"/>
  <c r="N16" i="1"/>
  <c r="N73" i="1"/>
  <c r="E427" i="1"/>
  <c r="N81" i="1"/>
  <c r="F297" i="1"/>
  <c r="F290" i="1"/>
  <c r="F428" i="1"/>
  <c r="N294" i="1"/>
  <c r="N422" i="1"/>
  <c r="E424" i="1"/>
  <c r="K151" i="1"/>
  <c r="N151" i="1"/>
  <c r="E406" i="1"/>
  <c r="N406" i="1" s="1"/>
  <c r="N404" i="1"/>
  <c r="D430" i="1"/>
  <c r="N424" i="1" s="1"/>
  <c r="E361" i="1"/>
  <c r="N361" i="1" s="1"/>
  <c r="N359" i="1"/>
  <c r="N322" i="1"/>
  <c r="N295" i="1"/>
  <c r="E297" i="1"/>
  <c r="E290" i="1"/>
  <c r="H430" i="1"/>
  <c r="N324" i="1"/>
  <c r="N287" i="1" l="1"/>
  <c r="F430" i="1"/>
  <c r="N290" i="1"/>
  <c r="E428" i="1"/>
  <c r="E430" i="1" s="1"/>
  <c r="N297" i="1"/>
</calcChain>
</file>

<file path=xl/sharedStrings.xml><?xml version="1.0" encoding="utf-8"?>
<sst xmlns="http://schemas.openxmlformats.org/spreadsheetml/2006/main" count="1183" uniqueCount="465">
  <si>
    <t>MUNICIPIUL SATU MARE</t>
  </si>
  <si>
    <t>Lista creditelor de angajament și Programul multianual de investiții pe anii 2020, 2021, 2022 și 2023 aferentă obiectivelor de investiţii aprobate în 
Secţiunea de dezvoltare a bugetului local finanţate din surse proprii şi din fonduri externe nearambursabile 2019</t>
  </si>
  <si>
    <t>2019</t>
  </si>
  <si>
    <t>DENUMIRE ACHIZITIE / OBIECTIV</t>
  </si>
  <si>
    <t>Sursa Finantare (02 Buget Local )</t>
  </si>
  <si>
    <t>Capitol bugetar</t>
  </si>
  <si>
    <t>Credite bugetare 2019</t>
  </si>
  <si>
    <t>Credite angajament pe anul 2019</t>
  </si>
  <si>
    <t>Credite angajament 
total</t>
  </si>
  <si>
    <t>PROGRAM 2020</t>
  </si>
  <si>
    <t>PROGRAM 2021</t>
  </si>
  <si>
    <t>PROGRAM 2022</t>
  </si>
  <si>
    <t>PROGRAM    2023</t>
  </si>
  <si>
    <t>Cap.51.02 Autoritati publice si actiuni externe</t>
  </si>
  <si>
    <t>Echipamente și aplicații informatice</t>
  </si>
  <si>
    <t>02</t>
  </si>
  <si>
    <t>51/71</t>
  </si>
  <si>
    <t>Licență SQL Server Standard</t>
  </si>
  <si>
    <t>Sistem audio de discuții și vot wireless</t>
  </si>
  <si>
    <t>Aplicații software proiectare asistată</t>
  </si>
  <si>
    <t>Dezvoltare și upgrade aplicații mobile Satu Mare City App</t>
  </si>
  <si>
    <t>Dezvoltare și upgrade pagină web de servicii online, pregătire pentru Monitorul Oficial al Municipiului Satu Mare</t>
  </si>
  <si>
    <t xml:space="preserve">Servicii integrate de eliberare, gestiune și încasare a autorizațiilor de liberă trecere prin intermediul unei platforme informatice </t>
  </si>
  <si>
    <t>Total 51/71</t>
  </si>
  <si>
    <t>Cap. 61  Ordine publică şi siguranţă naţională</t>
  </si>
  <si>
    <t xml:space="preserve">Stație emisie recepție analog/digital cu gps  </t>
  </si>
  <si>
    <t>61/71</t>
  </si>
  <si>
    <t>Echipament audio-video tip Bodycam - 20 buc cu încărcător multiplu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</si>
  <si>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</si>
  <si>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</si>
  <si>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</si>
  <si>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</si>
  <si>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</si>
  <si>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Reabilitarea clădirii unităţii de învăţământ situată pe strada Wolfenbuttel nr. 6-8</t>
  </si>
  <si>
    <t>SF 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</si>
  <si>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</si>
  <si>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</si>
  <si>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</si>
  <si>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</si>
  <si>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Centrale termice la Grădinița cu Program Prelungit Voinicelul, corpurile A, B, C</t>
  </si>
  <si>
    <t>Centrală termică la Liceul Tehnologic de Industrie Alimentară ”George Emil Palade” Satu Mare</t>
  </si>
  <si>
    <t>Sistem detecție fum la Grădinița cu Program Prelungit nr. 5 Satu Mare</t>
  </si>
  <si>
    <t>Mașină de gătit profesională la Grădinița cu Program Prelungit  nr. 9 Satu Mare</t>
  </si>
  <si>
    <t>Mașină de gătit profesională la Grădinița cu Program Prelungit  Draga Mea Satu Mare</t>
  </si>
  <si>
    <t>Sistem video la Școala Gimnazială Ion Creangă Satu Mare</t>
  </si>
  <si>
    <t>Completare sistem supraveghere video la Școala Gimnazială Mircea Eliade Satu mare</t>
  </si>
  <si>
    <t>Completare sistem supraveghere video la Școala Gimnazială Grigore Moisil Satu Mare</t>
  </si>
  <si>
    <t>Centrală termică la Şcoala Gimnazială Lucian Blaga</t>
  </si>
  <si>
    <t>Proiector pentru Centrul Judeţean de Excelenţă Satu Mare</t>
  </si>
  <si>
    <t xml:space="preserve">Tablă interactivă pentru Centrul Judeţean de Excelenţă Satu Mare </t>
  </si>
  <si>
    <t>Flex cameră (fizică) pentru Centrul Judeţean de Excelenţă Satu Mare</t>
  </si>
  <si>
    <t>Modul Electricitate (fizică) pentru Centrul Judeţean de Excelenţă Satu Mare</t>
  </si>
  <si>
    <t>Motor Neuron Diorama (biologie) pentru Centrul Judeţean de Excelenţă Satu Mare</t>
  </si>
  <si>
    <t>Program informatic biblioteca pentru Colegiul Naţional Ioan Slavici</t>
  </si>
  <si>
    <t>Înlocuire geamuri la Grădinița cu Program Prelungit nr.9 Aleea Târnavei, nr.18, Satu Mare</t>
  </si>
  <si>
    <t>Înlocuire geamuri la Grădinița cu Program Prelungit nr.14 (structură str.Botizului, nr.61A) mun.Satu Mare</t>
  </si>
  <si>
    <t>Dotare cu balon sală de sport la Liceul teoretic Johann Ettinger</t>
  </si>
  <si>
    <t>Laptop la Liceul Ortodox Nicolae Steinhardt</t>
  </si>
  <si>
    <t>Generator Liceul Ortodox Nicolae Steinhardt</t>
  </si>
  <si>
    <t>Multifuncţional la Liceul Ortodox Nicolae Steinhardt</t>
  </si>
  <si>
    <t>Completare sistem de supraveghere video la Școala Gimnazială Grigore Moisil</t>
  </si>
  <si>
    <t>Înlocuire geamuri la Grădiniţa cu Program Prelungit nr. 11</t>
  </si>
  <si>
    <t>Sistem de securitate la Grădiniţa cu Program Prelungit Voinicelul</t>
  </si>
  <si>
    <t>TOTAL 65/71</t>
  </si>
  <si>
    <t>Cap. 66.02 "Sanatate"</t>
  </si>
  <si>
    <t>Cap 67.02 "Cultura , recreere si religie</t>
  </si>
  <si>
    <t>66/71</t>
  </si>
  <si>
    <t>Total 66/71</t>
  </si>
  <si>
    <t>Amenajare pistă de skateboard și terenuri de sport în parcul situat pe strada Ion Vidu 
(parc UFO)</t>
  </si>
  <si>
    <t>67/71</t>
  </si>
  <si>
    <t>Construire gard la Grădina Romei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</si>
  <si>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</si>
  <si>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</si>
  <si>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</si>
  <si>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</si>
  <si>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</si>
  <si>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SF Transformarea zonei degradate malurile Someşului ȋntre cele 2 poduri ȋn zonă de petrecere a timpului liber pentru comunitate</t>
  </si>
  <si>
    <t>PT Reabilitarea fațadei clădirii Filarmonicii "Dinu Lipatti" din municipiul Satu Mare</t>
  </si>
  <si>
    <t>PT Reabilitarea Grădinii Romei</t>
  </si>
  <si>
    <t>PT D.T.A.C. Construire gard la Grădina Romei</t>
  </si>
  <si>
    <t>PT Uzina de joaca, Amenajare spatii de recreere si petrecerea timpului liber</t>
  </si>
  <si>
    <t>Total 67/71</t>
  </si>
  <si>
    <t>Cap.68.02 "Asigurari si asistenta sociala"</t>
  </si>
  <si>
    <t>SF Regenerarea fizică şi socială a comunităţii marginalizate din zona Turnul Pompierilor - Regenerarea fizică a zonei Turnul Pompierilor prin activități care vizează dezvoltarea comunitară și siguranța publică</t>
  </si>
  <si>
    <t>68/71</t>
  </si>
  <si>
    <t>SF Înființarea unui centru pentru persoanele aflate în situații de risc în imobilul situat în municipiul Satu Mare, strada Parcului, nr.1</t>
  </si>
  <si>
    <t>SF Înființarea unui centru pentru persoanele adulte aflate în dificultate, în imobilul situat în municipiul Satu Mare, strada Lucian Blaga, nr.409</t>
  </si>
  <si>
    <t>SF Regenararea fizică a zonei Ostrovului</t>
  </si>
  <si>
    <t>PT Regenerarea fizică şi socială a comunităţii marginalizate din zona Turnul Pompierilor - Regenerarea fizică a zonei Turnul Pompierilor prin activități care vizează dezvoltarea comunitară și siguranța publică</t>
  </si>
  <si>
    <t>PT Regenararea fizică a zonei Ostrovului</t>
  </si>
  <si>
    <t>TOTAL 68/71</t>
  </si>
  <si>
    <t>Cap. 70.02 "Locuinte, servicii si dezvoltare publica'</t>
  </si>
  <si>
    <t>Extindere iluminat public in curtile interioare a blocurilor situate pe str.Avram Iancu, nr.58;  Drum Carei bloc R31; b-dul Octavian Goga bloc 10; Calea Traian nr. 9 Bloc 5,6,7; str.Mircea Eliade-str.Petru Rareș-str.Goldiș Vasile-b-dul Cloșca;  aleea Milcov - aleea Universului</t>
  </si>
  <si>
    <t>70/71</t>
  </si>
  <si>
    <t xml:space="preserve">Extindere iluminat public pe str. Dara, str. Botizului nr.63-65 (bloc 55,57,59), str. Victoriei, str.Gladiolei </t>
  </si>
  <si>
    <t>Extinderea retelei de iluminat public pe Aleea Proiectantului</t>
  </si>
  <si>
    <t>Lucrari de modernizare la Piata de alimente Nr.2 din municipiul Satu Mare</t>
  </si>
  <si>
    <t>Alimentare cont IID</t>
  </si>
  <si>
    <t>SF Întocmire PUG al municipiului Satu Mare</t>
  </si>
  <si>
    <t>SF Extinderea iluminatului public in parcarile din cartierele Micro 17, Carpati 1, Carpati 2</t>
  </si>
  <si>
    <t>SF Extinderea iluminatului public pe străzile Mihai Viteazu, str.Crăieselor și parcarea situată pe strada Uzinei (lângă Pod Decebal)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</si>
  <si>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</si>
  <si>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</si>
  <si>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</si>
  <si>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PUZ Zona Bercu Rosu</t>
  </si>
  <si>
    <t>SF Modernizarea și extinderea traseului pietonal și velo Centru vechi</t>
  </si>
  <si>
    <t xml:space="preserve">SF Stații de reîncărcare pentru vehicule electrice și electrice hibrid plug-in </t>
  </si>
  <si>
    <t>SF Extindere iluminat public pe str. Aurel Vlaicu</t>
  </si>
  <si>
    <t>SF Achiziție Registrul local al semnalizării rutiere din municipiul Satu Mare</t>
  </si>
  <si>
    <t>SF Extinderea iluminatului public pe străzile Platanului, str.Oituz, str.Transilvania nr.7, str.Izvorului, str.Lazarului, Aleea Milcov - parcările</t>
  </si>
  <si>
    <t>SF Reabilitare termică la blocurile de locuinţe de pe str.Mircea cel Bătrân nr.25 bl.C25</t>
  </si>
  <si>
    <t>SF Reabilitare termică la blocurile de locuinţe de pe str.Mircea cel Bătrân nr.23 blC26</t>
  </si>
  <si>
    <t>SF Reabilitare termică la blocurile de locuinţe de pe B-dul Mircea cel Bătrân bl.C27</t>
  </si>
  <si>
    <t>SF Reabilitare termică la blocurile de locuinţe de pe B-dul Lucian Blaga bl.UU4,6,8,10</t>
  </si>
  <si>
    <t>SF Reabilitare termică la blocurile de locuinţe de pe B-dul Lucian Blaga bl.UU40</t>
  </si>
  <si>
    <t>SF Reabilitare termică la blocurile de locuinţe de pe Drum Carei bl.C3-C5</t>
  </si>
  <si>
    <t>SF Reabilitare termică la blocurile de locuinţe de pe str.Corvinilor nr.17</t>
  </si>
  <si>
    <t>SF Reabilitare fațadă și acoperiș la imobilul situat pe strada Ștefan cel mare nr.16</t>
  </si>
  <si>
    <t>SF Reabilitare fațadă și acoperiș la imobilul situat pe strada Ștefan cel mare nr.14</t>
  </si>
  <si>
    <t>SF Reabilitare fațadă și acoperiș la imobilul situat pe strada Iuliu Maniu nr.1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</si>
  <si>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</si>
  <si>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</si>
  <si>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nr.4, nr.10</t>
  </si>
  <si>
    <t>SF Reabilitare fațadă și acoperiș la imobilul situat pe strada P-ța Libertății nr.12-13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</si>
  <si>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</si>
  <si>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</si>
  <si>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</si>
  <si>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Reabilitare fațadă și acoperiș la imobilul situat pe strada Ruha István Átjáró nr.1</t>
  </si>
  <si>
    <t>SF Reabilitare fațadă și acoperiș la imobilul situat pe strada Ruha István Átjáró nr.2</t>
  </si>
  <si>
    <t>SF Realizarea unui sistem informațional geografic care centralizează informațiile referitoare la indicatoarele, marcajele rutiere existente de pe raza Municipiului Satu Mare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</si>
  <si>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</si>
  <si>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</si>
  <si>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</si>
  <si>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</si>
  <si>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</si>
  <si>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</si>
  <si>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</si>
  <si>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Mobilier urban (conform Anexa 5.1)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</si>
  <si>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</si>
  <si>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</si>
  <si>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</si>
  <si>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</si>
  <si>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Sistem de ventilație cu posibilitatea de încălzire/răcire precum și eliminarea aerului viciat DEP (Centrul c. Someșul)</t>
  </si>
  <si>
    <t>Unitate de alarmare în caza de incendiu la Centrul de monitorizare a aerului</t>
  </si>
  <si>
    <t>Achiziție și montare sistem de semaforizare cu butoane pietonale pentru trecerea de pietoni situată pe DN19, cu str.Corvinilor și str.Fântânii</t>
  </si>
  <si>
    <t>Gard pentru împrejmuirea blocului situat pe str.Ostrovului Bloc 2/B din municipiul Satu Mare</t>
  </si>
  <si>
    <t>Achiziție ecrane pentru proiecție</t>
  </si>
  <si>
    <t>Achiziţie balustradă de protecţie zona Burdea-Soarelui - cu montaj</t>
  </si>
  <si>
    <t>Achiziție teren Complex sportiv</t>
  </si>
  <si>
    <t>Exproprieri pe amplasamentul Podului nr. 3, str.Ștrandului</t>
  </si>
  <si>
    <t>TOTAL 70/71</t>
  </si>
  <si>
    <t>Cap 74.02 "Protecția Mediului</t>
  </si>
  <si>
    <t>Reactualizarea Hărții de zgomot a Municipiului Satu Mare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</si>
  <si>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</si>
  <si>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</si>
  <si>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</si>
  <si>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</si>
  <si>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</si>
  <si>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</si>
  <si>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</si>
  <si>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</si>
  <si>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</si>
  <si>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Modernizarea strazii Lunca Sighet</t>
  </si>
  <si>
    <t>Modernizarea strazii Marasti</t>
  </si>
  <si>
    <t>Modernizare strazi Alexandru Vlahuta, Bixadului, Ceferistilor, Livada, Locomotivei si Masinistilor</t>
  </si>
  <si>
    <t>Modernizare strada Ferăstrău</t>
  </si>
  <si>
    <t>Pod peste râul Someș - Amplasament str. Ștrandului</t>
  </si>
  <si>
    <t>Modernizare parcari in cvartalul din spatele blocurilor UU 26 UU 24 UU22 de pe str Lucian Blaga si UH 7 UH9 UH 11 UH13 de pe str Independentei</t>
  </si>
  <si>
    <t>Modernizare parcari in Cvartalul delimitat de Str Independentei - Dima - Macinului - Bobocului - Papadiei</t>
  </si>
  <si>
    <t>Modernizare parcari in Cvartalul delimitat de Str Independentiei Somesului - Bobocului - Ion Vidu</t>
  </si>
  <si>
    <t>Modernizare parcari in Cvartalul delimitat de Str. Independentei - Ion Vidu Bobocului - Belsugului</t>
  </si>
  <si>
    <t>Modernizare parcari in Cvartalul delimitat de str Paulestiului Ion Vidu Parcul UFO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</si>
  <si>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</si>
  <si>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</si>
  <si>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</si>
  <si>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Modernizare parcari in Cvartalul delimitat de Str Independentei - Jubileului - Bobocului - Belsugului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</si>
  <si>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</si>
  <si>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</si>
  <si>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</si>
  <si>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</si>
  <si>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</si>
  <si>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</si>
  <si>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</si>
  <si>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</si>
  <si>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</si>
  <si>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</si>
  <si>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</si>
  <si>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</si>
  <si>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</si>
  <si>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</si>
  <si>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</si>
  <si>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</si>
  <si>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</si>
  <si>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</si>
  <si>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</si>
  <si>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</si>
  <si>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</si>
  <si>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</si>
  <si>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</si>
  <si>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Construire parcări – curtea M8 – incinta curții de blocuri delimitată de bd. Independenței, str. Someșului, str. Jocului și piața agroalimentară Micro 17</t>
  </si>
  <si>
    <t>PT Construire parcări – curtea M19 – incinta curții de blocuri delimitată de str. Vasile Lupu, str. Belșugului, str. Bobocului, str. Jubileu</t>
  </si>
  <si>
    <t>PT Construire parcări – curtea M22 – incinta curții de blocuri delimitată de str. Nectarului, str. Someșului, str. Bobocului și str. Ion Vidu</t>
  </si>
  <si>
    <t>PT Construire parcări – curtea M39 – parcările delimitate de bd. Octavian Goga, strada Uzinei și parcul Soarelui, situate în curtea blocurilor UU4, UU6, UU8 și UU10, cu acces din str. Uzinei</t>
  </si>
  <si>
    <t xml:space="preserve">PT Construire parcări – curtea M40 – parcările curții de blocuri delimitată de bd. Octavian Goga, str. Uzinei și calea ferată, cu intrare din bd. Lucian Blaga </t>
  </si>
  <si>
    <t>PT Îmbunătățirea calității mediului și a serviciilor urbane în zona periferică str. Alecu Russo  (str.Alecu Russo, str.Mierlei, str.Socului, str.Viilor)</t>
  </si>
  <si>
    <t>PT Modernizare strada Grădinarilor</t>
  </si>
  <si>
    <t>PT Reactualizare documentație Modernizare strada Depozitelor</t>
  </si>
  <si>
    <t>Actualizare Deviz General pentru Modernizare pasaje pietonale care fac legătura între centru nou și digul de pe malul drept al râului Someș</t>
  </si>
  <si>
    <t>Actualizare Deviz General și documentație pentru Modernizarea și extinderea traseului pietonal și velo Centrul Nou din municipiul Satu Mare - Componenta 2 Punte pietonală și velo peste râul Someș amplasată în municipiul Satu Mare</t>
  </si>
  <si>
    <t>D.T.A.C. Construire trotuare pe strada Iuliu Coroianu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</si>
  <si>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</si>
  <si>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</si>
  <si>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Lunca Sighet</t>
  </si>
  <si>
    <t>Servicii de dirigenţie de şantier pentru  Modernizare strada 1 Iunie</t>
  </si>
  <si>
    <t xml:space="preserve">Servicii de dirigenţie de şantier pentru Modernizare strada Mărăști </t>
  </si>
  <si>
    <t>Servicii de dirigenţie de şantier pentru Modernizare strada Ferăstrău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</si>
  <si>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</si>
  <si>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</si>
  <si>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</si>
  <si>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Reparaţii capitale Pod Decebal</t>
  </si>
  <si>
    <t>Asistenţă tehnică din partea proiectantului pentru Pod peste râul Someș - Amplasament str. Ștrandului</t>
  </si>
  <si>
    <t>Asistenţă tehnică din partea proiectantului pentru Modernizare strada Ferăstrău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</si>
  <si>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</si>
  <si>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</si>
  <si>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</si>
  <si>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</si>
  <si>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</si>
  <si>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parcări în Cvartalul delimitat de Str Independenței - Jubilelui - Bobocului – Belșugului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</si>
  <si>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</si>
  <si>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Str. Independentei - Ion Vidu Bobocului - Belsugului</t>
  </si>
  <si>
    <t>Servicii de dirigenţie de şantier pentru Modernizare parcari in Cvartalul delimitat de Str Independentei - Dima - Macinului - Bobocului - Papadiei</t>
  </si>
  <si>
    <t>Servicii de dirigenţie de şantier pentru Modernizare parcari in Cvartalul delimitat de Str Independentiei - Somesului - Bobocului - Ion Vidu</t>
  </si>
  <si>
    <t>Servicii de dirigenţie de şantier pentru Modernizare parcari în cvartalul din spatele blocurilor UU 26 UU 24 UU22 de pe str Lucian Blaga si UH 7 UH9 UH 11 UH13 de pe str Independentei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</si>
  <si>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</si>
  <si>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</si>
  <si>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</si>
  <si>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Servicii de dirigenţie de şantier pentru Modernizare parcari in cvartalul din spatele blocurilor 1A, 1B, 3A, 3B, 5, 7, 9A,9B, 9C, 11 de pe str Ostrovului</t>
  </si>
  <si>
    <t>Servicii de dirigenţie de şantier pentru Modernizare parcari in Cvartalul delimitat de str. Independentei - Brasov- Crisului - Somesului</t>
  </si>
  <si>
    <t>Servicii de dirigenţie de şantier pentru Modernizare parcari in Cvartalul delimitat Str. Brasov - Somesului - Jocului- Jean Luis Calderon</t>
  </si>
  <si>
    <t>Servicii de dirigenţie de şantier pentru Modernizare parcari in Cvartalul delimitat str. Brasov - Jean Luis Calderon - Besugului- Jocului</t>
  </si>
  <si>
    <t>Servicii de dirigenţie de şantier pentru Modernizare parcari in Cvartalul delimitat de Str. Independentei - Belsugului - Jocului - Triumph</t>
  </si>
  <si>
    <t>Servicii de dirigenţie de şantier pentru Modernizare parcari in cvartaturile delimitatea de str Paulesti - Ganea si alea Clabucet</t>
  </si>
  <si>
    <t>Servicii de dirigenţie de şantier pentru Modernizare parcari in cvartatul delimitat  de str. Lucian Blaga - Bargaului - Ganea</t>
  </si>
  <si>
    <t>Servicii de dirigenţie de şantier pentru Modernizare parcari in cvartatul delimitat de str Cibinului - Bargaului - Fantanele - Codrului</t>
  </si>
  <si>
    <t>Asistenţă tehnică din partea proiectantului pentru Modernizare parcări în Cvartalul delimitat de Str Independenței - Jubilelui - Bobocului – Belșugului</t>
  </si>
  <si>
    <t>Asistenţă tehnică din partea proiectantului pentru Modernizare parcari in Cvartalul delimitat de str Paulestiului - Ion Vidu – Parcul UFO</t>
  </si>
  <si>
    <t>Asistenţă tehnică din partea proiectantului pentru Modernizare parcari in Cvartalul delimitat de Str. Independentei - Ion Vidu - Bobocului - Belsugului</t>
  </si>
  <si>
    <t>Asistenţă tehnică din partea proiectantului pentru Modernizare parcari in Cvartalul delimitat de Str Independentei - Dima - Macinului - Bobocului - Papadiei</t>
  </si>
  <si>
    <t>Asistenţă tehnică din partea proiectantului pentru Modernizare parcari in Cvartalul delimitat de Str Independentiei - Somesului - Bobocului - Ion Vidu</t>
  </si>
  <si>
    <t>Asistenţă tehnică din partea proiectantului pentru  Modernizare parcari în cvartalul din spatele blocurilor UU 26 UU 24 UU22 de pe str Lucian Blaga si UH 7 UH9 UH 11 UH13 de pe str Independentei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</si>
  <si>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</si>
  <si>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</si>
  <si>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</si>
  <si>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</si>
  <si>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</si>
  <si>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</si>
  <si>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</si>
  <si>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</si>
  <si>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</si>
  <si>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</si>
  <si>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</si>
  <si>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</si>
  <si>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</si>
  <si>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</si>
  <si>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</si>
  <si>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</si>
  <si>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</si>
  <si>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</si>
  <si>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</si>
  <si>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</si>
  <si>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</si>
  <si>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</si>
  <si>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</si>
  <si>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</si>
  <si>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</si>
  <si>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</si>
  <si>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</si>
  <si>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</si>
  <si>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</si>
  <si>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</si>
  <si>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</si>
  <si>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</si>
  <si>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</si>
  <si>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</si>
  <si>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</si>
  <si>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</si>
  <si>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</si>
  <si>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>TOTAL CHELTUIELI CAPITAL 2019</t>
  </si>
  <si>
    <t xml:space="preserve">Transferuri de capital </t>
  </si>
  <si>
    <t xml:space="preserve">Proiecte cu finanțare din fonduri externe nerambursabile aferente cadrului financiar 2014-2020,  ( investitii)  </t>
  </si>
  <si>
    <t>Cap. 51.02 " Autoritati publice si actiuni externe"</t>
  </si>
  <si>
    <t>Dotari de specialitate la proiectul "Dezvoltarea și implementarea de măsuri de simplificare a procedurilor administrative din cadrul Primăriei Municipiului Satu Mare"</t>
  </si>
  <si>
    <t>51/58</t>
  </si>
  <si>
    <t>Dotari de specialitate la proiectul "Dezvoltarea și implementarea de măsuri de simplificare a procedurilor administrative din cadrul Primăriei Municipiului Satu Mare dotări de specialitate GIS"</t>
  </si>
  <si>
    <t>Dotari de specialitate la proiectul "Dezvoltarea și implementarea de măsuri de simplificare a procedurilor administrative din cadrul Primăriei Municipiului Satu Mare softuri arhivă electronică"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</si>
  <si>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</si>
  <si>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</si>
  <si>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</si>
  <si>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</si>
  <si>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PT Ensuring public safty trough the cooperation of law enfoecement agencies and the use of advanced video surveillance systems in Uzhgorod and Satu Mare</t>
  </si>
  <si>
    <t>61/58</t>
  </si>
  <si>
    <t>Dotări de specialitate camere de supraveghere videopentru Ensuring public safty trough the cooperation of law enfoecement agencies and the use of advanced video surveillance systems in Uzhgorod and Satu Mare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</si>
  <si>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</si>
  <si>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</si>
  <si>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</si>
  <si>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</si>
  <si>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</si>
  <si>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</si>
  <si>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</si>
  <si>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</si>
  <si>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</si>
  <si>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</si>
  <si>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nr.7</t>
  </si>
  <si>
    <t>PT Modernizare infrastructura educațională Gradinița nr. 29 și Creșa Punguța cu Doi Bani</t>
  </si>
  <si>
    <t>Modernizare infrastructură educațională Grădinița nr.7 - dotări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</si>
  <si>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</si>
  <si>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</si>
  <si>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</si>
  <si>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</si>
  <si>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Modernizare infrastructură educațională Grădinița nr.29 și Creșa Punguța cu doi bani - dotări</t>
  </si>
  <si>
    <t>Certificare energetică pentru Modernizare infrastructură educațională Grădinița nr.7</t>
  </si>
  <si>
    <t>Certificare energetică pentru Modernizare infrastructură educațională Grădinița nr.29 și Creșa Punguța cu doi bani</t>
  </si>
  <si>
    <t>PT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</si>
  <si>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</si>
  <si>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</si>
  <si>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</si>
  <si>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</si>
  <si>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Crearea si amenajarea unei piste pentru biciclisti in zona de Nord din municipiul Satu Mare - Pista pentru biciclişti str. Bariţiu - str. Gorunului - DJ194A</t>
  </si>
  <si>
    <t>67/58</t>
  </si>
  <si>
    <t>Schimbarea corpurilor de iluminat pe strada Gheorghe Barițiu și Extinderea iluminatului public prin amplasarea de stâlpi fotovoltaici pe strada Gorunului, aferent pistei de biciclete</t>
  </si>
  <si>
    <t>PT Schimbarea corpurilor de iluminat pe strada Gheorghe Barițiu și Extinderea iluminatului public prin amplasarea de stâlpi fotovoltaici pe strada Gorunului, aferent pistei de biciclete</t>
  </si>
  <si>
    <t>Servicii de dirigenţie de şantier pentru Crearea si amenajarea unei piste pentru biciclisti in zona de Nord din municipiul Satu Mare - Pista pentru biciclişti str. Bariţiu - str. Gorunului - DJ194A</t>
  </si>
  <si>
    <t>Servicii de dirigenţie de şantier pentru Schimbarea corpurilor de iluminat pe strada Gheorghe Barițiu și Extinderea iluminatului public prin amplasarea de stâlpi fotovoltaici pe strada Gorunului, aferent pistei de biciclete</t>
  </si>
  <si>
    <t>Asistenţă tehnică din partea proiectantului pentru Schimbarea corpurilor de iluminat pe strada Gheorghe Barițiu și Extinderea iluminatului public prin amplasarea de stâlpi fotovoltaici pe strada Gorunului, aferent pistei de biciclete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</si>
  <si>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</si>
  <si>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</si>
  <si>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</si>
  <si>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</si>
  <si>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Transformarea zonei degradate malurile Someșului între cele două poduri în zonă de petrecere a timpului liber pentru comunitate</t>
  </si>
  <si>
    <t>PT Transformarea zonei degradate malurile Someșului între cele două poduri în zonă de petrecere a timpului liber pentru comunitate</t>
  </si>
  <si>
    <t>Servicii de dirigenţie de şantier pentru Transformarea zonei degradate malurile Someșului între cele două poduri în zonă de petrecere a timpului liber pentru comunitate</t>
  </si>
  <si>
    <t>Asistenţă tehnică din partea proiectantului pentru Transformarea zonei degradate malurile Someșului între cele două poduri în zonă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</si>
  <si>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</si>
  <si>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</si>
  <si>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</si>
  <si>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</si>
  <si>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Developing cross-border culture: Revitalised Theatres in Satu Mare and Uzhgorod</t>
  </si>
  <si>
    <t>PT Developing cross-border culture: Revitalised Theatres in Satu Mare and Uzhgorod</t>
  </si>
  <si>
    <t>Servicii de dirigenţie de şantier pentru Developing cross-border culture: Revitalised Theatres in Satu Mare and Uzhgorod</t>
  </si>
  <si>
    <t>Asistenţă tehnică din partea proiectantului pentru Developing cross-border culture: Revitalised Theatres in Satu Mare and Uzhgorod</t>
  </si>
  <si>
    <t>Dotări pentru Developing cross-border culture: Revitalised Theatres in Satu Mare and Uzhgorod</t>
  </si>
  <si>
    <t xml:space="preserve">Asistenţă tehnică din partea proiectantului pentru Transformarea zonei degradate Cubic în zona de petrecere a timpului liber pentru comunitate </t>
  </si>
  <si>
    <t>PT Transformarea zonei degradate Cubic în zonă de petrecere a timpului liber pentru comunitate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</si>
  <si>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</si>
  <si>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</si>
  <si>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</si>
  <si>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</si>
  <si>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>PT Amenajare pista de biciclete str.Botizului - Pod Golescu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</si>
  <si>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</si>
  <si>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</si>
  <si>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</si>
  <si>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</si>
  <si>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Laptop</t>
  </si>
  <si>
    <t>68/58</t>
  </si>
  <si>
    <t>Multifuncțională laser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</si>
  <si>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</si>
  <si>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</si>
  <si>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</si>
  <si>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</si>
  <si>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</si>
  <si>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</si>
  <si>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</si>
  <si>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</si>
  <si>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</si>
  <si>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</si>
  <si>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</si>
  <si>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</si>
  <si>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</si>
  <si>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</si>
  <si>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</si>
  <si>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</si>
  <si>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</si>
  <si>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</si>
  <si>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</si>
  <si>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</si>
  <si>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</si>
  <si>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PT Modernizarea și extinderea traseului pietonal și velo Centru vechi</t>
  </si>
  <si>
    <t xml:space="preserve">PT Amenajare terminal transjudețean – translocal, construirea unui depou pentru autobuze electrice/hibrid precum și a unei stații de încărcare și realizarea unui sistem de închiriere de biciclete pe str.Fabricii 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</si>
  <si>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</si>
  <si>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</si>
  <si>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</si>
  <si>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</si>
  <si>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</si>
  <si>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</si>
  <si>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</si>
  <si>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</si>
  <si>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</si>
  <si>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</si>
  <si>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</si>
  <si>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</si>
  <si>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</si>
  <si>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</si>
  <si>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</si>
  <si>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</si>
  <si>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</si>
  <si>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</si>
  <si>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</si>
  <si>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</si>
  <si>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</si>
  <si>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</si>
  <si>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PT Dezvoltarea infrastructurii de transport public în municipiul Satu Mare</t>
  </si>
  <si>
    <t>Dezvoltarea infrastructurii de transport public în municipiul Satu Mare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</si>
  <si>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</si>
  <si>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</si>
  <si>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</si>
  <si>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</si>
  <si>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Stații de reîncărcare pentru vehicule electrice și electrice-hibrid plug-in, Satu Mare</t>
  </si>
  <si>
    <t>Dezvoltarea infrastructurii de transport public în municipiul Satu Mare - Cresterea eficientei transportului public urban de calatori prin achizitionarea unor autobuze hibride si asigurarea infrastructurii suport    LOT 1: AUTOBUZE HIBRIDE DE CAPACITATE MEDIE  COD CPV 34121400-5- Autobuze cu podea joasa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</si>
  <si>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</si>
  <si>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PT 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</si>
  <si>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</si>
  <si>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</si>
  <si>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 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</si>
  <si>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</si>
  <si>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</si>
  <si>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</si>
  <si>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</si>
  <si>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</si>
  <si>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</si>
  <si>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</si>
  <si>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Transferuri de capital - Cap. 67.02 " Cultura, recreere si religie"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</si>
  <si>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</si>
  <si>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</si>
  <si>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</si>
  <si>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</si>
  <si>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</si>
  <si>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</si>
  <si>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</si>
  <si>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 xml:space="preserve">TOTAL SECTIUNEA DE DEZVOLTARE 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</si>
  <si>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</si>
  <si>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</si>
  <si>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</si>
  <si>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</si>
  <si>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</si>
  <si>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</si>
  <si>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</si>
  <si>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</si>
  <si>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Elaborare PUZ zona I</t>
  </si>
  <si>
    <t>Elaborare PUZ zona II</t>
  </si>
  <si>
    <t>Elaborare PUZ zona III</t>
  </si>
  <si>
    <t>Elaborare PUZ zona IV</t>
  </si>
  <si>
    <t>Elaborare PUZ zona V</t>
  </si>
  <si>
    <t>Elaborare PUZ zona VI</t>
  </si>
  <si>
    <t>Elaborare PUZ zona VII</t>
  </si>
  <si>
    <t>Elaborare PUZ zona VIII</t>
  </si>
  <si>
    <t>Elaborare PUZ zona IX</t>
  </si>
  <si>
    <t>Elaborare PUG preliminar</t>
  </si>
  <si>
    <t>Extindere a rețelei electrice  de distribuție în loc. Satu Mare zona str. Gorunului si Padurea Noroieni</t>
  </si>
  <si>
    <t>Expertiză tehnică strada Depozitelor</t>
  </si>
  <si>
    <t>Președinte de ședință,</t>
  </si>
  <si>
    <t>Zazula Béla</t>
  </si>
  <si>
    <t>Secretar general,</t>
  </si>
  <si>
    <t>Mihaela Maria Racolța</t>
  </si>
  <si>
    <t xml:space="preserve">Anexa nr. 8 </t>
  </si>
  <si>
    <t>la H.C.L. nr. 263/13.12.2019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</si>
</sst>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right"/>
    </xf>
    <xf numFmtId="3" fontId="3" fillId="2" borderId="17" xfId="0" applyNumberFormat="1" applyFont="1" applyFill="1" applyBorder="1"/>
    <xf numFmtId="3" fontId="5" fillId="2" borderId="18" xfId="0" applyNumberFormat="1" applyFont="1" applyFill="1" applyBorder="1" applyAlignment="1">
      <alignment horizontal="right"/>
    </xf>
    <xf numFmtId="3" fontId="3" fillId="2" borderId="19" xfId="0" applyNumberFormat="1" applyFont="1" applyFill="1" applyBorder="1"/>
    <xf numFmtId="3" fontId="3" fillId="2" borderId="18" xfId="0" applyNumberFormat="1" applyFont="1" applyFill="1" applyBorder="1"/>
    <xf numFmtId="3" fontId="5" fillId="5" borderId="23" xfId="0" applyNumberFormat="1" applyFont="1" applyFill="1" applyBorder="1"/>
    <xf numFmtId="3" fontId="5" fillId="5" borderId="24" xfId="0" applyNumberFormat="1" applyFont="1" applyFill="1" applyBorder="1"/>
    <xf numFmtId="3" fontId="5" fillId="5" borderId="25" xfId="0" applyNumberFormat="1" applyFont="1" applyFill="1" applyBorder="1"/>
    <xf numFmtId="3" fontId="3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center"/>
    </xf>
    <xf numFmtId="3" fontId="3" fillId="2" borderId="30" xfId="0" applyNumberFormat="1" applyFont="1" applyFill="1" applyBorder="1" applyAlignment="1">
      <alignment horizontal="left" wrapText="1"/>
    </xf>
    <xf numFmtId="0" fontId="4" fillId="2" borderId="31" xfId="0" applyFont="1" applyFill="1" applyBorder="1" applyAlignment="1">
      <alignment horizontal="center"/>
    </xf>
    <xf numFmtId="3" fontId="9" fillId="2" borderId="17" xfId="0" applyNumberFormat="1" applyFont="1" applyFill="1" applyBorder="1"/>
    <xf numFmtId="3" fontId="5" fillId="2" borderId="18" xfId="0" applyNumberFormat="1" applyFont="1" applyFill="1" applyBorder="1"/>
    <xf numFmtId="3" fontId="9" fillId="2" borderId="19" xfId="0" applyNumberFormat="1" applyFont="1" applyFill="1" applyBorder="1"/>
    <xf numFmtId="3" fontId="9" fillId="2" borderId="18" xfId="0" applyNumberFormat="1" applyFont="1" applyFill="1" applyBorder="1"/>
    <xf numFmtId="3" fontId="5" fillId="5" borderId="21" xfId="0" applyNumberFormat="1" applyFont="1" applyFill="1" applyBorder="1"/>
    <xf numFmtId="3" fontId="5" fillId="5" borderId="22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right" wrapText="1"/>
    </xf>
    <xf numFmtId="3" fontId="5" fillId="2" borderId="38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49" fontId="4" fillId="0" borderId="29" xfId="0" applyNumberFormat="1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wrapText="1"/>
    </xf>
    <xf numFmtId="3" fontId="3" fillId="0" borderId="29" xfId="0" applyNumberFormat="1" applyFont="1" applyBorder="1" applyAlignment="1">
      <alignment horizontal="right" wrapText="1"/>
    </xf>
    <xf numFmtId="3" fontId="5" fillId="0" borderId="38" xfId="0" applyNumberFormat="1" applyFont="1" applyBorder="1" applyAlignment="1">
      <alignment horizontal="right" wrapText="1"/>
    </xf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5" fillId="5" borderId="21" xfId="0" applyNumberFormat="1" applyFont="1" applyFill="1" applyBorder="1" applyAlignment="1">
      <alignment horizontal="right"/>
    </xf>
    <xf numFmtId="3" fontId="5" fillId="5" borderId="39" xfId="0" applyNumberFormat="1" applyFont="1" applyFill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42" xfId="0" applyFont="1" applyFill="1" applyBorder="1"/>
    <xf numFmtId="0" fontId="3" fillId="6" borderId="28" xfId="0" applyFont="1" applyFill="1" applyBorder="1"/>
    <xf numFmtId="0" fontId="3" fillId="6" borderId="29" xfId="0" applyFont="1" applyFill="1" applyBorder="1"/>
    <xf numFmtId="0" fontId="3" fillId="6" borderId="42" xfId="0" applyFont="1" applyFill="1" applyBorder="1"/>
    <xf numFmtId="0" fontId="3" fillId="2" borderId="40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right"/>
    </xf>
    <xf numFmtId="3" fontId="4" fillId="2" borderId="38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4" xfId="0" applyNumberFormat="1" applyFont="1" applyFill="1" applyBorder="1" applyAlignment="1">
      <alignment horizontal="right"/>
    </xf>
    <xf numFmtId="0" fontId="3" fillId="2" borderId="45" xfId="0" applyFont="1" applyFill="1" applyBorder="1"/>
    <xf numFmtId="0" fontId="3" fillId="2" borderId="16" xfId="0" applyFont="1" applyFill="1" applyBorder="1"/>
    <xf numFmtId="0" fontId="3" fillId="2" borderId="46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38" xfId="0" applyNumberFormat="1" applyFont="1" applyFill="1" applyBorder="1" applyAlignment="1">
      <alignment horizontal="right"/>
    </xf>
    <xf numFmtId="3" fontId="3" fillId="2" borderId="29" xfId="0" applyNumberFormat="1" applyFont="1" applyFill="1" applyBorder="1" applyAlignment="1">
      <alignment horizontal="right"/>
    </xf>
    <xf numFmtId="3" fontId="5" fillId="2" borderId="38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5" borderId="39" xfId="0" applyNumberFormat="1" applyFont="1" applyFill="1" applyBorder="1" applyAlignment="1">
      <alignment horizontal="right"/>
    </xf>
    <xf numFmtId="3" fontId="4" fillId="5" borderId="22" xfId="0" applyNumberFormat="1" applyFont="1" applyFill="1" applyBorder="1" applyAlignment="1">
      <alignment horizontal="right"/>
    </xf>
    <xf numFmtId="0" fontId="3" fillId="2" borderId="28" xfId="0" applyFont="1" applyFill="1" applyBorder="1" applyAlignment="1">
      <alignment wrapText="1"/>
    </xf>
    <xf numFmtId="3" fontId="5" fillId="2" borderId="29" xfId="0" applyNumberFormat="1" applyFont="1" applyFill="1" applyBorder="1" applyAlignment="1">
      <alignment horizontal="right"/>
    </xf>
    <xf numFmtId="3" fontId="5" fillId="5" borderId="31" xfId="0" applyNumberFormat="1" applyFont="1" applyFill="1" applyBorder="1" applyAlignment="1">
      <alignment horizontal="right"/>
    </xf>
    <xf numFmtId="3" fontId="5" fillId="5" borderId="47" xfId="0" applyNumberFormat="1" applyFont="1" applyFill="1" applyBorder="1" applyAlignment="1">
      <alignment horizontal="right"/>
    </xf>
    <xf numFmtId="3" fontId="5" fillId="5" borderId="48" xfId="0" applyNumberFormat="1" applyFont="1" applyFill="1" applyBorder="1" applyAlignment="1">
      <alignment horizontal="right"/>
    </xf>
    <xf numFmtId="3" fontId="3" fillId="2" borderId="28" xfId="0" applyNumberFormat="1" applyFont="1" applyFill="1" applyBorder="1"/>
    <xf numFmtId="3" fontId="3" fillId="2" borderId="29" xfId="0" applyNumberFormat="1" applyFont="1" applyFill="1" applyBorder="1"/>
    <xf numFmtId="3" fontId="3" fillId="2" borderId="42" xfId="0" applyNumberFormat="1" applyFont="1" applyFill="1" applyBorder="1"/>
    <xf numFmtId="0" fontId="3" fillId="0" borderId="12" xfId="0" applyFont="1" applyBorder="1" applyAlignment="1">
      <alignment wrapText="1"/>
    </xf>
    <xf numFmtId="49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5" fillId="0" borderId="38" xfId="0" applyNumberFormat="1" applyFont="1" applyBorder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3" fontId="3" fillId="2" borderId="45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45" xfId="0" applyNumberFormat="1" applyFont="1" applyFill="1" applyBorder="1"/>
    <xf numFmtId="3" fontId="3" fillId="2" borderId="16" xfId="0" applyNumberFormat="1" applyFont="1" applyFill="1" applyBorder="1"/>
    <xf numFmtId="3" fontId="3" fillId="2" borderId="46" xfId="0" applyNumberFormat="1" applyFont="1" applyFill="1" applyBorder="1"/>
    <xf numFmtId="0" fontId="1" fillId="2" borderId="0" xfId="0" applyFont="1" applyFill="1"/>
    <xf numFmtId="3" fontId="13" fillId="5" borderId="47" xfId="0" applyNumberFormat="1" applyFont="1" applyFill="1" applyBorder="1" applyAlignment="1">
      <alignment horizontal="right"/>
    </xf>
    <xf numFmtId="3" fontId="13" fillId="5" borderId="3" xfId="0" applyNumberFormat="1" applyFont="1" applyFill="1" applyBorder="1" applyAlignment="1">
      <alignment horizontal="right"/>
    </xf>
    <xf numFmtId="3" fontId="13" fillId="5" borderId="36" xfId="0" applyNumberFormat="1" applyFont="1" applyFill="1" applyBorder="1" applyAlignment="1">
      <alignment horizontal="right"/>
    </xf>
    <xf numFmtId="3" fontId="13" fillId="5" borderId="39" xfId="0" applyNumberFormat="1" applyFont="1" applyFill="1" applyBorder="1" applyAlignment="1">
      <alignment horizontal="right"/>
    </xf>
    <xf numFmtId="3" fontId="13" fillId="5" borderId="22" xfId="0" applyNumberFormat="1" applyFont="1" applyFill="1" applyBorder="1" applyAlignment="1">
      <alignment horizontal="right"/>
    </xf>
    <xf numFmtId="0" fontId="1" fillId="2" borderId="50" xfId="0" applyFont="1" applyFill="1" applyBorder="1" applyAlignment="1">
      <alignment horizontal="left" wrapText="1"/>
    </xf>
    <xf numFmtId="49" fontId="12" fillId="2" borderId="51" xfId="0" applyNumberFormat="1" applyFont="1" applyFill="1" applyBorder="1" applyAlignment="1">
      <alignment horizontal="center" wrapText="1"/>
    </xf>
    <xf numFmtId="0" fontId="12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3" fontId="13" fillId="5" borderId="21" xfId="0" applyNumberFormat="1" applyFont="1" applyFill="1" applyBorder="1" applyAlignment="1">
      <alignment horizontal="right"/>
    </xf>
    <xf numFmtId="3" fontId="13" fillId="5" borderId="3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49" fontId="12" fillId="2" borderId="13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2" borderId="14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" fillId="0" borderId="12" xfId="0" applyFont="1" applyBorder="1" applyAlignment="1">
      <alignment horizontal="left" wrapText="1"/>
    </xf>
    <xf numFmtId="49" fontId="12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right"/>
    </xf>
    <xf numFmtId="0" fontId="12" fillId="2" borderId="13" xfId="0" applyFont="1" applyFill="1" applyBorder="1" applyAlignment="1">
      <alignment horizontal="center" wrapText="1"/>
    </xf>
    <xf numFmtId="3" fontId="13" fillId="2" borderId="14" xfId="0" applyNumberFormat="1" applyFont="1" applyFill="1" applyBorder="1" applyAlignment="1">
      <alignment horizontal="right"/>
    </xf>
    <xf numFmtId="49" fontId="12" fillId="7" borderId="13" xfId="0" applyNumberFormat="1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 applyAlignment="1">
      <alignment horizontal="right"/>
    </xf>
    <xf numFmtId="3" fontId="5" fillId="7" borderId="14" xfId="0" applyNumberFormat="1" applyFont="1" applyFill="1" applyBorder="1" applyAlignment="1">
      <alignment horizontal="right"/>
    </xf>
    <xf numFmtId="3" fontId="3" fillId="7" borderId="12" xfId="0" applyNumberFormat="1" applyFont="1" applyFill="1" applyBorder="1"/>
    <xf numFmtId="3" fontId="3" fillId="7" borderId="13" xfId="0" applyNumberFormat="1" applyFont="1" applyFill="1" applyBorder="1"/>
    <xf numFmtId="3" fontId="3" fillId="7" borderId="14" xfId="0" applyNumberFormat="1" applyFont="1" applyFill="1" applyBorder="1"/>
    <xf numFmtId="0" fontId="1" fillId="2" borderId="12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45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13" fillId="5" borderId="34" xfId="0" applyNumberFormat="1" applyFont="1" applyFill="1" applyBorder="1"/>
    <xf numFmtId="3" fontId="13" fillId="5" borderId="31" xfId="0" applyNumberFormat="1" applyFont="1" applyFill="1" applyBorder="1"/>
    <xf numFmtId="3" fontId="13" fillId="5" borderId="47" xfId="0" applyNumberFormat="1" applyFont="1" applyFill="1" applyBorder="1"/>
    <xf numFmtId="3" fontId="13" fillId="5" borderId="3" xfId="0" applyNumberFormat="1" applyFont="1" applyFill="1" applyBorder="1"/>
    <xf numFmtId="3" fontId="14" fillId="10" borderId="3" xfId="0" applyNumberFormat="1" applyFont="1" applyFill="1" applyBorder="1" applyAlignment="1">
      <alignment horizontal="center"/>
    </xf>
    <xf numFmtId="3" fontId="14" fillId="10" borderId="3" xfId="0" applyNumberFormat="1" applyFont="1" applyFill="1" applyBorder="1" applyAlignment="1">
      <alignment horizontal="right"/>
    </xf>
    <xf numFmtId="3" fontId="15" fillId="11" borderId="31" xfId="0" applyNumberFormat="1" applyFont="1" applyFill="1" applyBorder="1" applyAlignment="1">
      <alignment horizontal="center" wrapText="1"/>
    </xf>
    <xf numFmtId="0" fontId="15" fillId="11" borderId="31" xfId="0" applyFont="1" applyFill="1" applyBorder="1" applyAlignment="1">
      <alignment horizontal="center" wrapText="1"/>
    </xf>
    <xf numFmtId="0" fontId="15" fillId="11" borderId="47" xfId="0" applyFont="1" applyFill="1" applyBorder="1" applyAlignment="1">
      <alignment horizontal="center" wrapText="1"/>
    </xf>
    <xf numFmtId="0" fontId="15" fillId="11" borderId="3" xfId="0" applyFont="1" applyFill="1" applyBorder="1" applyAlignment="1">
      <alignment horizontal="center" wrapText="1"/>
    </xf>
    <xf numFmtId="3" fontId="15" fillId="11" borderId="21" xfId="0" applyNumberFormat="1" applyFont="1" applyFill="1" applyBorder="1" applyAlignment="1">
      <alignment horizontal="center" wrapText="1"/>
    </xf>
    <xf numFmtId="0" fontId="15" fillId="11" borderId="21" xfId="0" applyFont="1" applyFill="1" applyBorder="1" applyAlignment="1">
      <alignment horizontal="center" wrapText="1"/>
    </xf>
    <xf numFmtId="0" fontId="15" fillId="11" borderId="39" xfId="0" applyFont="1" applyFill="1" applyBorder="1" applyAlignment="1">
      <alignment horizontal="center" wrapText="1"/>
    </xf>
    <xf numFmtId="3" fontId="15" fillId="7" borderId="3" xfId="0" applyNumberFormat="1" applyFont="1" applyFill="1" applyBorder="1" applyAlignment="1">
      <alignment horizontal="center" wrapText="1"/>
    </xf>
    <xf numFmtId="3" fontId="15" fillId="7" borderId="55" xfId="0" applyNumberFormat="1" applyFont="1" applyFill="1" applyBorder="1" applyAlignment="1">
      <alignment horizontal="center" wrapText="1"/>
    </xf>
    <xf numFmtId="3" fontId="15" fillId="7" borderId="51" xfId="0" applyNumberFormat="1" applyFont="1" applyFill="1" applyBorder="1" applyAlignment="1">
      <alignment horizontal="center" wrapText="1"/>
    </xf>
    <xf numFmtId="0" fontId="0" fillId="2" borderId="8" xfId="0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49" fontId="16" fillId="2" borderId="13" xfId="0" applyNumberFormat="1" applyFont="1" applyFill="1" applyBorder="1" applyAlignment="1">
      <alignment horizontal="center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0" fillId="2" borderId="49" xfId="0" applyFill="1" applyBorder="1" applyAlignment="1">
      <alignment horizontal="left" wrapText="1"/>
    </xf>
    <xf numFmtId="49" fontId="16" fillId="2" borderId="17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50" xfId="0" applyNumberFormat="1" applyFont="1" applyFill="1" applyBorder="1" applyAlignment="1">
      <alignment horizontal="center" vertical="center" wrapText="1"/>
    </xf>
    <xf numFmtId="3" fontId="4" fillId="5" borderId="51" xfId="0" applyNumberFormat="1" applyFont="1" applyFill="1" applyBorder="1" applyAlignment="1">
      <alignment horizontal="center" vertical="center" wrapText="1"/>
    </xf>
    <xf numFmtId="3" fontId="4" fillId="5" borderId="52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6" xfId="0" applyFont="1" applyFill="1" applyBorder="1" applyAlignment="1">
      <alignment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vertical="center" wrapText="1"/>
    </xf>
    <xf numFmtId="3" fontId="15" fillId="13" borderId="3" xfId="0" applyNumberFormat="1" applyFont="1" applyFill="1" applyBorder="1" applyAlignment="1">
      <alignment horizontal="center" wrapText="1"/>
    </xf>
    <xf numFmtId="3" fontId="15" fillId="13" borderId="41" xfId="0" applyNumberFormat="1" applyFont="1" applyFill="1" applyBorder="1" applyAlignment="1">
      <alignment horizontal="center" wrapText="1"/>
    </xf>
    <xf numFmtId="3" fontId="15" fillId="13" borderId="31" xfId="0" applyNumberFormat="1" applyFont="1" applyFill="1" applyBorder="1" applyAlignment="1">
      <alignment horizontal="center" wrapText="1"/>
    </xf>
    <xf numFmtId="3" fontId="15" fillId="13" borderId="48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horizontal="center" vertical="center" wrapText="1"/>
    </xf>
    <xf numFmtId="0" fontId="8" fillId="12" borderId="49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vertical="center" wrapText="1"/>
    </xf>
    <xf numFmtId="3" fontId="4" fillId="12" borderId="17" xfId="0" applyNumberFormat="1" applyFont="1" applyFill="1" applyBorder="1" applyAlignment="1">
      <alignment horizontal="center" vertical="center" wrapText="1"/>
    </xf>
    <xf numFmtId="3" fontId="4" fillId="12" borderId="18" xfId="0" applyNumberFormat="1" applyFont="1" applyFill="1" applyBorder="1" applyAlignment="1">
      <alignment horizontal="center" vertical="center" wrapText="1"/>
    </xf>
    <xf numFmtId="3" fontId="4" fillId="12" borderId="34" xfId="0" applyNumberFormat="1" applyFont="1" applyFill="1" applyBorder="1" applyAlignment="1">
      <alignment horizontal="center" vertical="center" wrapText="1"/>
    </xf>
    <xf numFmtId="3" fontId="4" fillId="12" borderId="31" xfId="0" applyNumberFormat="1" applyFont="1" applyFill="1" applyBorder="1" applyAlignment="1">
      <alignment horizontal="center" vertical="center" wrapText="1"/>
    </xf>
    <xf numFmtId="3" fontId="4" fillId="12" borderId="4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57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8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0" fontId="3" fillId="2" borderId="4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5" fillId="2" borderId="59" xfId="0" applyNumberFormat="1" applyFont="1" applyFill="1" applyBorder="1" applyAlignment="1">
      <alignment horizontal="center" wrapText="1"/>
    </xf>
    <xf numFmtId="3" fontId="3" fillId="2" borderId="49" xfId="0" applyNumberFormat="1" applyFont="1" applyFill="1" applyBorder="1" applyAlignment="1">
      <alignment horizontal="center" wrapText="1"/>
    </xf>
    <xf numFmtId="3" fontId="5" fillId="5" borderId="60" xfId="0" applyNumberFormat="1" applyFont="1" applyFill="1" applyBorder="1" applyAlignment="1">
      <alignment horizontal="center" vertical="center" wrapText="1"/>
    </xf>
    <xf numFmtId="3" fontId="5" fillId="5" borderId="29" xfId="0" applyNumberFormat="1" applyFont="1" applyFill="1" applyBorder="1" applyAlignment="1">
      <alignment horizontal="center" vertical="center" wrapText="1"/>
    </xf>
    <xf numFmtId="3" fontId="5" fillId="5" borderId="42" xfId="0" applyNumberFormat="1" applyFont="1" applyFill="1" applyBorder="1" applyAlignment="1">
      <alignment horizontal="center" vertical="center" wrapText="1"/>
    </xf>
    <xf numFmtId="3" fontId="8" fillId="12" borderId="13" xfId="0" applyNumberFormat="1" applyFont="1" applyFill="1" applyBorder="1" applyAlignment="1">
      <alignment horizontal="center" vertical="center" wrapText="1"/>
    </xf>
    <xf numFmtId="3" fontId="8" fillId="12" borderId="14" xfId="0" applyNumberFormat="1" applyFont="1" applyFill="1" applyBorder="1" applyAlignment="1">
      <alignment horizontal="center" vertical="center" wrapText="1"/>
    </xf>
    <xf numFmtId="3" fontId="5" fillId="13" borderId="13" xfId="0" applyNumberFormat="1" applyFont="1" applyFill="1" applyBorder="1" applyAlignment="1">
      <alignment horizontal="center" vertical="center" wrapText="1"/>
    </xf>
    <xf numFmtId="3" fontId="5" fillId="13" borderId="14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>
      <alignment horizontal="center" wrapText="1"/>
    </xf>
    <xf numFmtId="3" fontId="13" fillId="5" borderId="31" xfId="0" applyNumberFormat="1" applyFont="1" applyFill="1" applyBorder="1" applyAlignment="1">
      <alignment horizontal="center" vertical="center" wrapText="1"/>
    </xf>
    <xf numFmtId="3" fontId="13" fillId="5" borderId="21" xfId="0" applyNumberFormat="1" applyFont="1" applyFill="1" applyBorder="1" applyAlignment="1">
      <alignment horizontal="center" vertical="center" wrapText="1"/>
    </xf>
    <xf numFmtId="3" fontId="13" fillId="5" borderId="22" xfId="0" applyNumberFormat="1" applyFont="1" applyFill="1" applyBorder="1" applyAlignment="1">
      <alignment horizontal="center" vertical="center" wrapText="1"/>
    </xf>
    <xf numFmtId="3" fontId="8" fillId="12" borderId="29" xfId="0" applyNumberFormat="1" applyFont="1" applyFill="1" applyBorder="1" applyAlignment="1">
      <alignment horizontal="center" vertical="center" wrapText="1"/>
    </xf>
    <xf numFmtId="3" fontId="8" fillId="12" borderId="42" xfId="0" applyNumberFormat="1" applyFont="1" applyFill="1" applyBorder="1" applyAlignment="1">
      <alignment horizontal="center" vertical="center" wrapText="1"/>
    </xf>
    <xf numFmtId="3" fontId="13" fillId="13" borderId="16" xfId="0" applyNumberFormat="1" applyFont="1" applyFill="1" applyBorder="1" applyAlignment="1">
      <alignment horizontal="center" vertical="center" wrapText="1"/>
    </xf>
    <xf numFmtId="3" fontId="13" fillId="13" borderId="46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13" fillId="2" borderId="57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8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13" fillId="5" borderId="29" xfId="0" applyNumberFormat="1" applyFont="1" applyFill="1" applyBorder="1" applyAlignment="1">
      <alignment horizontal="center" vertical="center" wrapText="1"/>
    </xf>
    <xf numFmtId="3" fontId="13" fillId="4" borderId="13" xfId="0" applyNumberFormat="1" applyFont="1" applyFill="1" applyBorder="1" applyAlignment="1">
      <alignment horizontal="center" vertical="center" wrapText="1"/>
    </xf>
    <xf numFmtId="3" fontId="13" fillId="13" borderId="13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wrapText="1"/>
    </xf>
    <xf numFmtId="0" fontId="9" fillId="2" borderId="13" xfId="0" applyFont="1" applyFill="1" applyBorder="1" applyAlignment="1">
      <alignment horizontal="center" wrapText="1"/>
    </xf>
    <xf numFmtId="3" fontId="13" fillId="2" borderId="58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wrapText="1"/>
    </xf>
    <xf numFmtId="3" fontId="3" fillId="2" borderId="16" xfId="0" applyNumberFormat="1" applyFont="1" applyFill="1" applyBorder="1" applyAlignment="1">
      <alignment horizontal="center" wrapText="1"/>
    </xf>
    <xf numFmtId="3" fontId="13" fillId="2" borderId="44" xfId="0" applyNumberFormat="1" applyFont="1" applyFill="1" applyBorder="1" applyAlignment="1">
      <alignment horizontal="center" wrapText="1"/>
    </xf>
    <xf numFmtId="3" fontId="3" fillId="2" borderId="45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vertical="center" wrapText="1"/>
    </xf>
    <xf numFmtId="3" fontId="3" fillId="2" borderId="46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3" fontId="5" fillId="5" borderId="20" xfId="0" applyNumberFormat="1" applyFont="1" applyFill="1" applyBorder="1" applyAlignment="1">
      <alignment horizontal="center" vertical="center" wrapText="1"/>
    </xf>
    <xf numFmtId="3" fontId="5" fillId="5" borderId="21" xfId="0" applyNumberFormat="1" applyFont="1" applyFill="1" applyBorder="1" applyAlignment="1">
      <alignment horizontal="center" vertical="center" wrapText="1"/>
    </xf>
    <xf numFmtId="3" fontId="5" fillId="5" borderId="22" xfId="0" applyNumberFormat="1" applyFont="1" applyFill="1" applyBorder="1" applyAlignment="1">
      <alignment horizontal="center" vertical="center" wrapText="1"/>
    </xf>
    <xf numFmtId="3" fontId="5" fillId="13" borderId="16" xfId="0" applyNumberFormat="1" applyFont="1" applyFill="1" applyBorder="1" applyAlignment="1">
      <alignment horizontal="center" vertical="center" wrapText="1"/>
    </xf>
    <xf numFmtId="3" fontId="5" fillId="5" borderId="13" xfId="0" applyNumberFormat="1" applyFont="1" applyFill="1" applyBorder="1" applyAlignment="1">
      <alignment horizontal="center" vertical="center" wrapText="1"/>
    </xf>
    <xf numFmtId="3" fontId="5" fillId="5" borderId="58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center" vertical="center" wrapText="1"/>
    </xf>
    <xf numFmtId="3" fontId="5" fillId="15" borderId="13" xfId="0" applyNumberFormat="1" applyFont="1" applyFill="1" applyBorder="1" applyAlignment="1">
      <alignment horizontal="center" vertical="center" wrapText="1"/>
    </xf>
    <xf numFmtId="3" fontId="5" fillId="15" borderId="58" xfId="0" applyNumberFormat="1" applyFont="1" applyFill="1" applyBorder="1" applyAlignment="1">
      <alignment horizontal="center" vertical="center" wrapText="1"/>
    </xf>
    <xf numFmtId="3" fontId="5" fillId="15" borderId="12" xfId="0" applyNumberFormat="1" applyFont="1" applyFill="1" applyBorder="1" applyAlignment="1">
      <alignment horizontal="center" vertical="center" wrapText="1"/>
    </xf>
    <xf numFmtId="3" fontId="5" fillId="15" borderId="14" xfId="0" applyNumberFormat="1" applyFont="1" applyFill="1" applyBorder="1" applyAlignment="1">
      <alignment horizontal="center" vertical="center" wrapText="1"/>
    </xf>
    <xf numFmtId="3" fontId="5" fillId="13" borderId="17" xfId="0" applyNumberFormat="1" applyFont="1" applyFill="1" applyBorder="1" applyAlignment="1">
      <alignment horizontal="center" vertical="center" wrapText="1"/>
    </xf>
    <xf numFmtId="3" fontId="5" fillId="13" borderId="59" xfId="0" applyNumberFormat="1" applyFont="1" applyFill="1" applyBorder="1" applyAlignment="1">
      <alignment horizontal="center" vertical="center" wrapText="1"/>
    </xf>
    <xf numFmtId="3" fontId="5" fillId="13" borderId="49" xfId="0" applyNumberFormat="1" applyFont="1" applyFill="1" applyBorder="1" applyAlignment="1">
      <alignment horizontal="center" vertical="center" wrapText="1"/>
    </xf>
    <xf numFmtId="3" fontId="5" fillId="13" borderId="18" xfId="0" applyNumberFormat="1" applyFont="1" applyFill="1" applyBorder="1" applyAlignment="1">
      <alignment horizontal="center" vertical="center" wrapText="1"/>
    </xf>
    <xf numFmtId="0" fontId="0" fillId="7" borderId="0" xfId="0" applyFill="1"/>
    <xf numFmtId="3" fontId="0" fillId="7" borderId="0" xfId="0" applyNumberFormat="1" applyFill="1"/>
    <xf numFmtId="3" fontId="15" fillId="2" borderId="29" xfId="0" applyNumberFormat="1" applyFont="1" applyFill="1" applyBorder="1" applyAlignment="1">
      <alignment horizontal="center" wrapText="1"/>
    </xf>
    <xf numFmtId="3" fontId="15" fillId="2" borderId="42" xfId="0" applyNumberFormat="1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42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6" xfId="0" applyNumberFormat="1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3" fontId="14" fillId="16" borderId="13" xfId="0" applyNumberFormat="1" applyFont="1" applyFill="1" applyBorder="1" applyAlignment="1">
      <alignment horizontal="center" wrapText="1"/>
    </xf>
    <xf numFmtId="3" fontId="0" fillId="16" borderId="0" xfId="0" applyNumberFormat="1" applyFill="1"/>
    <xf numFmtId="0" fontId="0" fillId="16" borderId="0" xfId="0" applyFill="1"/>
    <xf numFmtId="3" fontId="8" fillId="17" borderId="31" xfId="0" applyNumberFormat="1" applyFont="1" applyFill="1" applyBorder="1" applyAlignment="1">
      <alignment wrapText="1"/>
    </xf>
    <xf numFmtId="3" fontId="8" fillId="17" borderId="4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49" fontId="4" fillId="7" borderId="13" xfId="0" applyNumberFormat="1" applyFont="1" applyFill="1" applyBorder="1" applyAlignment="1">
      <alignment horizontal="center" wrapText="1"/>
    </xf>
    <xf numFmtId="0" fontId="4" fillId="7" borderId="13" xfId="0" applyFont="1" applyFill="1" applyBorder="1" applyAlignment="1">
      <alignment horizontal="center"/>
    </xf>
    <xf numFmtId="3" fontId="3" fillId="7" borderId="29" xfId="0" applyNumberFormat="1" applyFont="1" applyFill="1" applyBorder="1" applyAlignment="1">
      <alignment horizontal="right"/>
    </xf>
    <xf numFmtId="3" fontId="5" fillId="7" borderId="38" xfId="0" applyNumberFormat="1" applyFont="1" applyFill="1" applyBorder="1" applyAlignment="1">
      <alignment horizontal="right"/>
    </xf>
    <xf numFmtId="49" fontId="12" fillId="7" borderId="17" xfId="0" applyNumberFormat="1" applyFont="1" applyFill="1" applyBorder="1" applyAlignment="1">
      <alignment horizontal="center" wrapText="1"/>
    </xf>
    <xf numFmtId="0" fontId="12" fillId="7" borderId="17" xfId="0" applyFont="1" applyFill="1" applyBorder="1" applyAlignment="1">
      <alignment horizontal="center"/>
    </xf>
    <xf numFmtId="3" fontId="1" fillId="7" borderId="17" xfId="0" applyNumberFormat="1" applyFont="1" applyFill="1" applyBorder="1" applyAlignment="1">
      <alignment horizontal="right"/>
    </xf>
    <xf numFmtId="3" fontId="3" fillId="7" borderId="24" xfId="0" applyNumberFormat="1" applyFont="1" applyFill="1" applyBorder="1" applyAlignment="1">
      <alignment horizontal="right"/>
    </xf>
    <xf numFmtId="3" fontId="3" fillId="7" borderId="49" xfId="0" applyNumberFormat="1" applyFont="1" applyFill="1" applyBorder="1"/>
    <xf numFmtId="3" fontId="3" fillId="7" borderId="17" xfId="0" applyNumberFormat="1" applyFont="1" applyFill="1" applyBorder="1"/>
    <xf numFmtId="3" fontId="3" fillId="7" borderId="18" xfId="0" applyNumberFormat="1" applyFont="1" applyFill="1" applyBorder="1"/>
    <xf numFmtId="3" fontId="9" fillId="2" borderId="17" xfId="0" applyNumberFormat="1" applyFont="1" applyFill="1" applyBorder="1" applyAlignment="1">
      <alignment horizontal="center" vertical="center" wrapText="1"/>
    </xf>
    <xf numFmtId="3" fontId="13" fillId="2" borderId="59" xfId="0" applyNumberFormat="1" applyFont="1" applyFill="1" applyBorder="1" applyAlignment="1">
      <alignment horizontal="center" vertical="center" wrapText="1"/>
    </xf>
    <xf numFmtId="3" fontId="9" fillId="2" borderId="49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3" fontId="9" fillId="2" borderId="9" xfId="0" applyNumberFormat="1" applyFont="1" applyFill="1" applyBorder="1"/>
    <xf numFmtId="3" fontId="5" fillId="2" borderId="10" xfId="0" applyNumberFormat="1" applyFont="1" applyFill="1" applyBorder="1"/>
    <xf numFmtId="3" fontId="9" fillId="2" borderId="11" xfId="0" applyNumberFormat="1" applyFont="1" applyFill="1" applyBorder="1"/>
    <xf numFmtId="3" fontId="9" fillId="2" borderId="10" xfId="0" applyNumberFormat="1" applyFont="1" applyFill="1" applyBorder="1"/>
    <xf numFmtId="3" fontId="5" fillId="5" borderId="33" xfId="0" applyNumberFormat="1" applyFont="1" applyFill="1" applyBorder="1"/>
    <xf numFmtId="3" fontId="3" fillId="2" borderId="12" xfId="0" applyNumberFormat="1" applyFont="1" applyFill="1" applyBorder="1" applyAlignment="1">
      <alignment vertical="center" wrapText="1"/>
    </xf>
    <xf numFmtId="3" fontId="3" fillId="2" borderId="45" xfId="0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wrapText="1"/>
    </xf>
    <xf numFmtId="3" fontId="13" fillId="5" borderId="48" xfId="0" applyNumberFormat="1" applyFont="1" applyFill="1" applyBorder="1"/>
    <xf numFmtId="3" fontId="15" fillId="7" borderId="52" xfId="0" applyNumberFormat="1" applyFont="1" applyFill="1" applyBorder="1" applyAlignment="1">
      <alignment horizont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3" fontId="13" fillId="5" borderId="42" xfId="0" applyNumberFormat="1" applyFont="1" applyFill="1" applyBorder="1" applyAlignment="1">
      <alignment horizontal="center" vertical="center" wrapText="1"/>
    </xf>
    <xf numFmtId="3" fontId="13" fillId="4" borderId="14" xfId="0" applyNumberFormat="1" applyFont="1" applyFill="1" applyBorder="1" applyAlignment="1">
      <alignment horizontal="center" vertical="center" wrapText="1"/>
    </xf>
    <xf numFmtId="3" fontId="13" fillId="13" borderId="14" xfId="0" applyNumberFormat="1" applyFont="1" applyFill="1" applyBorder="1" applyAlignment="1">
      <alignment horizontal="center" vertical="center" wrapText="1"/>
    </xf>
    <xf numFmtId="3" fontId="5" fillId="13" borderId="46" xfId="0" applyNumberFormat="1" applyFont="1" applyFill="1" applyBorder="1" applyAlignment="1">
      <alignment horizontal="center" vertical="center" wrapText="1"/>
    </xf>
    <xf numFmtId="3" fontId="14" fillId="16" borderId="14" xfId="0" applyNumberFormat="1" applyFont="1" applyFill="1" applyBorder="1" applyAlignment="1">
      <alignment horizontal="center" wrapText="1"/>
    </xf>
    <xf numFmtId="3" fontId="1" fillId="7" borderId="13" xfId="0" applyNumberFormat="1" applyFont="1" applyFill="1" applyBorder="1" applyAlignment="1">
      <alignment horizontal="right"/>
    </xf>
    <xf numFmtId="3" fontId="0" fillId="7" borderId="13" xfId="0" applyNumberFormat="1" applyFill="1" applyBorder="1"/>
    <xf numFmtId="3" fontId="0" fillId="7" borderId="14" xfId="0" applyNumberFormat="1" applyFill="1" applyBorder="1"/>
    <xf numFmtId="0" fontId="0" fillId="7" borderId="12" xfId="0" applyFill="1" applyBorder="1" applyAlignment="1">
      <alignment horizontal="left" wrapText="1"/>
    </xf>
    <xf numFmtId="0" fontId="0" fillId="7" borderId="49" xfId="0" applyFill="1" applyBorder="1" applyAlignment="1">
      <alignment horizontal="left" wrapText="1"/>
    </xf>
    <xf numFmtId="0" fontId="0" fillId="7" borderId="12" xfId="0" applyFill="1" applyBorder="1" applyAlignment="1">
      <alignment wrapText="1"/>
    </xf>
    <xf numFmtId="3" fontId="3" fillId="7" borderId="28" xfId="0" applyNumberFormat="1" applyFont="1" applyFill="1" applyBorder="1"/>
    <xf numFmtId="3" fontId="3" fillId="7" borderId="29" xfId="0" applyNumberFormat="1" applyFont="1" applyFill="1" applyBorder="1"/>
    <xf numFmtId="3" fontId="3" fillId="7" borderId="42" xfId="0" applyNumberFormat="1" applyFont="1" applyFill="1" applyBorder="1"/>
    <xf numFmtId="0" fontId="3" fillId="7" borderId="12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 applyAlignment="1">
      <alignment horizontal="center" wrapText="1"/>
    </xf>
    <xf numFmtId="3" fontId="5" fillId="7" borderId="58" xfId="0" applyNumberFormat="1" applyFont="1" applyFill="1" applyBorder="1" applyAlignment="1">
      <alignment horizontal="center" wrapText="1"/>
    </xf>
    <xf numFmtId="3" fontId="3" fillId="7" borderId="12" xfId="0" applyNumberFormat="1" applyFont="1" applyFill="1" applyBorder="1" applyAlignment="1">
      <alignment horizontal="center" wrapText="1"/>
    </xf>
    <xf numFmtId="3" fontId="3" fillId="7" borderId="14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0" xfId="0" applyFont="1" applyFill="1"/>
    <xf numFmtId="4" fontId="0" fillId="2" borderId="0" xfId="0" applyNumberFormat="1" applyFont="1" applyFill="1"/>
    <xf numFmtId="0" fontId="0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2" borderId="0" xfId="0" applyFill="1" applyBorder="1"/>
    <xf numFmtId="0" fontId="5" fillId="5" borderId="50" xfId="0" applyFont="1" applyFill="1" applyBorder="1" applyAlignment="1">
      <alignment horizontal="center" wrapText="1"/>
    </xf>
    <xf numFmtId="0" fontId="5" fillId="5" borderId="51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wrapText="1"/>
    </xf>
    <xf numFmtId="0" fontId="5" fillId="5" borderId="36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32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8" fillId="4" borderId="35" xfId="0" applyFont="1" applyFill="1" applyBorder="1" applyAlignment="1">
      <alignment horizontal="center" wrapText="1"/>
    </xf>
    <xf numFmtId="0" fontId="8" fillId="4" borderId="36" xfId="0" applyFont="1" applyFill="1" applyBorder="1" applyAlignment="1">
      <alignment horizontal="center" wrapText="1"/>
    </xf>
    <xf numFmtId="0" fontId="8" fillId="4" borderId="37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4" fillId="6" borderId="40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3" fillId="4" borderId="53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13" fillId="4" borderId="54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wrapText="1"/>
    </xf>
    <xf numFmtId="0" fontId="15" fillId="11" borderId="32" xfId="0" applyFont="1" applyFill="1" applyBorder="1" applyAlignment="1">
      <alignment horizontal="center" wrapText="1"/>
    </xf>
    <xf numFmtId="0" fontId="15" fillId="11" borderId="33" xfId="0" applyFont="1" applyFill="1" applyBorder="1" applyAlignment="1">
      <alignment horizont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3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center" vertical="center" wrapText="1"/>
    </xf>
    <xf numFmtId="0" fontId="8" fillId="12" borderId="61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14" fillId="13" borderId="35" xfId="0" applyFont="1" applyFill="1" applyBorder="1" applyAlignment="1">
      <alignment horizontal="center" vertical="center" wrapText="1"/>
    </xf>
    <xf numFmtId="0" fontId="14" fillId="13" borderId="36" xfId="0" applyFont="1" applyFill="1" applyBorder="1" applyAlignment="1">
      <alignment horizontal="center" vertical="center" wrapText="1"/>
    </xf>
    <xf numFmtId="0" fontId="14" fillId="13" borderId="34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8" fillId="12" borderId="28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14" borderId="53" xfId="0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horizontal="center" vertical="center" wrapText="1"/>
    </xf>
    <xf numFmtId="0" fontId="13" fillId="14" borderId="5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8" fillId="12" borderId="40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13" fillId="13" borderId="45" xfId="0" applyFont="1" applyFill="1" applyBorder="1" applyAlignment="1">
      <alignment horizontal="center" vertical="center" wrapText="1"/>
    </xf>
    <xf numFmtId="0" fontId="13" fillId="13" borderId="16" xfId="0" applyFont="1" applyFill="1" applyBorder="1" applyAlignment="1">
      <alignment horizontal="center" vertical="center" wrapText="1"/>
    </xf>
    <xf numFmtId="0" fontId="13" fillId="14" borderId="43" xfId="0" applyFont="1" applyFill="1" applyBorder="1" applyAlignment="1">
      <alignment horizontal="center" vertical="center" wrapText="1"/>
    </xf>
    <xf numFmtId="0" fontId="13" fillId="14" borderId="26" xfId="0" applyFont="1" applyFill="1" applyBorder="1" applyAlignment="1">
      <alignment horizontal="center" vertical="center" wrapText="1"/>
    </xf>
    <xf numFmtId="0" fontId="13" fillId="14" borderId="63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8" fillId="16" borderId="62" xfId="0" applyFont="1" applyFill="1" applyBorder="1" applyAlignment="1">
      <alignment horizontal="center" vertical="center" wrapText="1"/>
    </xf>
    <xf numFmtId="0" fontId="8" fillId="16" borderId="61" xfId="0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36" xfId="0" applyFont="1" applyFill="1" applyBorder="1" applyAlignment="1">
      <alignment horizontal="center" vertical="center" wrapText="1"/>
    </xf>
    <xf numFmtId="0" fontId="13" fillId="14" borderId="3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13" borderId="43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13" fillId="13" borderId="49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8" fillId="17" borderId="30" xfId="0" applyFont="1" applyFill="1" applyBorder="1" applyAlignment="1">
      <alignment horizontal="center" wrapText="1"/>
    </xf>
    <xf numFmtId="0" fontId="8" fillId="17" borderId="31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89"/>
  <sheetViews>
    <sheetView tabSelected="1" zoomScaleNormal="100" workbookViewId="0">
      <selection activeCell="I1" sqref="I1"/>
    </sheetView>
  </sheetViews>
  <sheetFormatPr defaultRowHeight="12.75" x14ac:dyDescent="0.2"/>
  <cols>
    <col min="1" max="1" width="40.7109375" style="3" customWidth="1"/>
    <col min="2" max="2" width="5.85546875" style="3" customWidth="1"/>
    <col min="3" max="3" width="7.85546875" style="3" customWidth="1"/>
    <col min="4" max="4" width="15.140625" style="3" customWidth="1"/>
    <col min="5" max="5" width="12.28515625" style="3" customWidth="1"/>
    <col min="6" max="6" width="14.140625" style="3" customWidth="1"/>
    <col min="7" max="7" width="14.7109375" style="3" customWidth="1"/>
    <col min="8" max="8" width="13.42578125" style="3" customWidth="1"/>
    <col min="9" max="9" width="11.5703125" style="3" customWidth="1"/>
    <col min="10" max="10" width="10.42578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G1" s="2"/>
      <c r="H1" s="511" t="s">
        <v>463</v>
      </c>
      <c r="I1" s="390" t="s">
        <v>464</v>
      </c>
      <c r="J1" s="391"/>
      <c r="K1" s="2"/>
    </row>
    <row r="2" spans="1:14" ht="27.75" customHeight="1" x14ac:dyDescent="0.2">
      <c r="A2" s="395" t="s">
        <v>1</v>
      </c>
      <c r="B2" s="395"/>
      <c r="C2" s="395"/>
      <c r="D2" s="395"/>
      <c r="E2" s="395"/>
      <c r="F2" s="395"/>
      <c r="G2" s="395"/>
      <c r="H2" s="395"/>
      <c r="I2" s="395"/>
      <c r="J2" s="395"/>
      <c r="K2" s="2"/>
    </row>
    <row r="3" spans="1:14" ht="18.75" customHeight="1" thickBot="1" x14ac:dyDescent="0.25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397" t="s">
        <v>2</v>
      </c>
      <c r="J5" s="398"/>
      <c r="K5" s="2"/>
    </row>
    <row r="6" spans="1:14" ht="62.25" customHeight="1" thickBot="1" x14ac:dyDescent="0.2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8" t="s">
        <v>9</v>
      </c>
      <c r="H6" s="8" t="s">
        <v>10</v>
      </c>
      <c r="I6" s="8" t="s">
        <v>11</v>
      </c>
      <c r="J6" s="7" t="s">
        <v>12</v>
      </c>
      <c r="K6" s="2"/>
    </row>
    <row r="7" spans="1:14" ht="13.5" customHeight="1" thickBo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0">
        <v>7</v>
      </c>
      <c r="H7" s="10">
        <v>8</v>
      </c>
      <c r="I7" s="11">
        <v>9</v>
      </c>
      <c r="J7" s="10">
        <v>10</v>
      </c>
      <c r="K7" s="2"/>
    </row>
    <row r="8" spans="1:14" ht="15" customHeight="1" thickBot="1" x14ac:dyDescent="0.25">
      <c r="A8" s="399" t="s">
        <v>13</v>
      </c>
      <c r="B8" s="400"/>
      <c r="C8" s="400"/>
      <c r="D8" s="400"/>
      <c r="E8" s="400"/>
      <c r="F8" s="400"/>
      <c r="G8" s="400"/>
      <c r="H8" s="400"/>
      <c r="I8" s="400"/>
      <c r="J8" s="401"/>
      <c r="K8" s="2"/>
    </row>
    <row r="9" spans="1:14" ht="15" x14ac:dyDescent="0.25">
      <c r="A9" s="12" t="s">
        <v>14</v>
      </c>
      <c r="B9" s="13" t="s">
        <v>15</v>
      </c>
      <c r="C9" s="14" t="s">
        <v>16</v>
      </c>
      <c r="D9" s="15">
        <v>480000</v>
      </c>
      <c r="E9" s="16">
        <f t="shared" ref="E9:E15" si="0">D9</f>
        <v>480000</v>
      </c>
      <c r="F9" s="17">
        <f t="shared" ref="F9:F15" si="1">D9+G9+H9+I9+J9</f>
        <v>480000</v>
      </c>
      <c r="G9" s="18">
        <v>0</v>
      </c>
      <c r="H9" s="16">
        <v>0</v>
      </c>
      <c r="I9" s="16">
        <v>0</v>
      </c>
      <c r="J9" s="19">
        <v>0</v>
      </c>
      <c r="K9" s="20">
        <f>D9-E9</f>
        <v>0</v>
      </c>
      <c r="N9" s="21">
        <f>E9+G9-F9+H9+I9+J9</f>
        <v>0</v>
      </c>
    </row>
    <row r="10" spans="1:14" ht="15" x14ac:dyDescent="0.25">
      <c r="A10" s="22" t="s">
        <v>17</v>
      </c>
      <c r="B10" s="23" t="s">
        <v>15</v>
      </c>
      <c r="C10" s="24" t="s">
        <v>16</v>
      </c>
      <c r="D10" s="25">
        <v>36000</v>
      </c>
      <c r="E10" s="26">
        <f t="shared" si="0"/>
        <v>36000</v>
      </c>
      <c r="F10" s="27">
        <f t="shared" si="1"/>
        <v>36000</v>
      </c>
      <c r="G10" s="28">
        <v>0</v>
      </c>
      <c r="H10" s="26">
        <v>0</v>
      </c>
      <c r="I10" s="26">
        <v>0</v>
      </c>
      <c r="J10" s="29">
        <v>0</v>
      </c>
      <c r="K10" s="20">
        <f t="shared" ref="K10:K73" si="2">D10-E10</f>
        <v>0</v>
      </c>
      <c r="N10" s="21">
        <f t="shared" ref="N10:N103" si="3">E10+G10-F10+H10+I10+J10</f>
        <v>0</v>
      </c>
    </row>
    <row r="11" spans="1:14" ht="15" x14ac:dyDescent="0.25">
      <c r="A11" s="22" t="s">
        <v>18</v>
      </c>
      <c r="B11" s="23" t="s">
        <v>15</v>
      </c>
      <c r="C11" s="24" t="s">
        <v>16</v>
      </c>
      <c r="D11" s="25">
        <v>134000</v>
      </c>
      <c r="E11" s="26">
        <f t="shared" si="0"/>
        <v>134000</v>
      </c>
      <c r="F11" s="27">
        <f t="shared" si="1"/>
        <v>134000</v>
      </c>
      <c r="G11" s="28">
        <v>0</v>
      </c>
      <c r="H11" s="26">
        <v>0</v>
      </c>
      <c r="I11" s="26">
        <v>0</v>
      </c>
      <c r="J11" s="29">
        <v>0</v>
      </c>
      <c r="K11" s="20">
        <f t="shared" si="2"/>
        <v>0</v>
      </c>
      <c r="N11" s="21"/>
    </row>
    <row r="12" spans="1:14" ht="15" x14ac:dyDescent="0.25">
      <c r="A12" s="358" t="s">
        <v>19</v>
      </c>
      <c r="B12" s="23" t="s">
        <v>15</v>
      </c>
      <c r="C12" s="24" t="s">
        <v>16</v>
      </c>
      <c r="D12" s="25">
        <v>23000</v>
      </c>
      <c r="E12" s="26">
        <f t="shared" si="0"/>
        <v>23000</v>
      </c>
      <c r="F12" s="27">
        <f t="shared" si="1"/>
        <v>23000</v>
      </c>
      <c r="G12" s="28">
        <v>0</v>
      </c>
      <c r="H12" s="26">
        <v>0</v>
      </c>
      <c r="I12" s="26">
        <v>0</v>
      </c>
      <c r="J12" s="29">
        <v>0</v>
      </c>
      <c r="K12" s="20">
        <f t="shared" si="2"/>
        <v>0</v>
      </c>
      <c r="N12" s="21"/>
    </row>
    <row r="13" spans="1:14" ht="25.5" x14ac:dyDescent="0.25">
      <c r="A13" s="358" t="s">
        <v>20</v>
      </c>
      <c r="B13" s="23" t="s">
        <v>15</v>
      </c>
      <c r="C13" s="24" t="s">
        <v>16</v>
      </c>
      <c r="D13" s="25">
        <v>140000</v>
      </c>
      <c r="E13" s="26">
        <f t="shared" si="0"/>
        <v>140000</v>
      </c>
      <c r="F13" s="27">
        <f t="shared" si="1"/>
        <v>140000</v>
      </c>
      <c r="G13" s="28">
        <v>0</v>
      </c>
      <c r="H13" s="26">
        <v>0</v>
      </c>
      <c r="I13" s="26">
        <v>0</v>
      </c>
      <c r="J13" s="29">
        <v>0</v>
      </c>
      <c r="K13" s="20">
        <f t="shared" si="2"/>
        <v>0</v>
      </c>
      <c r="N13" s="21"/>
    </row>
    <row r="14" spans="1:14" ht="38.25" x14ac:dyDescent="0.25">
      <c r="A14" s="358" t="s">
        <v>21</v>
      </c>
      <c r="B14" s="23" t="s">
        <v>15</v>
      </c>
      <c r="C14" s="24" t="s">
        <v>16</v>
      </c>
      <c r="D14" s="25">
        <v>60000</v>
      </c>
      <c r="E14" s="26">
        <f t="shared" si="0"/>
        <v>60000</v>
      </c>
      <c r="F14" s="27">
        <f t="shared" si="1"/>
        <v>60000</v>
      </c>
      <c r="G14" s="28">
        <v>0</v>
      </c>
      <c r="H14" s="26">
        <v>0</v>
      </c>
      <c r="I14" s="26">
        <v>0</v>
      </c>
      <c r="J14" s="29">
        <v>0</v>
      </c>
      <c r="K14" s="20">
        <f t="shared" si="2"/>
        <v>0</v>
      </c>
      <c r="N14" s="21"/>
    </row>
    <row r="15" spans="1:14" ht="39" thickBot="1" x14ac:dyDescent="0.3">
      <c r="A15" s="359" t="s">
        <v>22</v>
      </c>
      <c r="B15" s="30" t="s">
        <v>15</v>
      </c>
      <c r="C15" s="31" t="s">
        <v>16</v>
      </c>
      <c r="D15" s="32">
        <v>60000</v>
      </c>
      <c r="E15" s="33">
        <f t="shared" si="0"/>
        <v>60000</v>
      </c>
      <c r="F15" s="34">
        <f t="shared" si="1"/>
        <v>60000</v>
      </c>
      <c r="G15" s="35">
        <v>0</v>
      </c>
      <c r="H15" s="33">
        <v>0</v>
      </c>
      <c r="I15" s="33">
        <v>0</v>
      </c>
      <c r="J15" s="36">
        <v>0</v>
      </c>
      <c r="K15" s="20">
        <f t="shared" si="2"/>
        <v>0</v>
      </c>
      <c r="N15" s="21">
        <f t="shared" si="3"/>
        <v>0</v>
      </c>
    </row>
    <row r="16" spans="1:14" ht="22.5" customHeight="1" thickBot="1" x14ac:dyDescent="0.3">
      <c r="A16" s="392" t="s">
        <v>23</v>
      </c>
      <c r="B16" s="393"/>
      <c r="C16" s="394"/>
      <c r="D16" s="37">
        <f>SUM(D9:D15)</f>
        <v>933000</v>
      </c>
      <c r="E16" s="38">
        <f>SUM(E9:E15)</f>
        <v>933000</v>
      </c>
      <c r="F16" s="38">
        <f>SUM(F9:F15)</f>
        <v>933000</v>
      </c>
      <c r="G16" s="38">
        <f>SUM(G9:G9)</f>
        <v>0</v>
      </c>
      <c r="H16" s="38">
        <f>SUM(H9:H9)</f>
        <v>0</v>
      </c>
      <c r="I16" s="38">
        <f>SUM(I9:I9)</f>
        <v>0</v>
      </c>
      <c r="J16" s="39">
        <f>SUM(J9:J9)</f>
        <v>0</v>
      </c>
      <c r="K16" s="20">
        <f t="shared" si="2"/>
        <v>0</v>
      </c>
      <c r="N16" s="21">
        <f t="shared" si="3"/>
        <v>0</v>
      </c>
    </row>
    <row r="17" spans="1:14" ht="15.75" thickBot="1" x14ac:dyDescent="0.3">
      <c r="A17" s="405" t="s">
        <v>24</v>
      </c>
      <c r="B17" s="406"/>
      <c r="C17" s="406"/>
      <c r="D17" s="406"/>
      <c r="E17" s="406"/>
      <c r="F17" s="406"/>
      <c r="G17" s="406"/>
      <c r="H17" s="406"/>
      <c r="I17" s="406"/>
      <c r="J17" s="407"/>
      <c r="K17" s="20">
        <f t="shared" si="2"/>
        <v>0</v>
      </c>
      <c r="N17" s="21"/>
    </row>
    <row r="18" spans="1:14" ht="22.5" customHeight="1" x14ac:dyDescent="0.25">
      <c r="A18" s="351" t="s">
        <v>25</v>
      </c>
      <c r="B18" s="352" t="s">
        <v>15</v>
      </c>
      <c r="C18" s="352" t="s">
        <v>26</v>
      </c>
      <c r="D18" s="353">
        <v>46000</v>
      </c>
      <c r="E18" s="353">
        <f>D18</f>
        <v>46000</v>
      </c>
      <c r="F18" s="354">
        <f>E18+G18+H18+I18+J18</f>
        <v>46000</v>
      </c>
      <c r="G18" s="355">
        <v>0</v>
      </c>
      <c r="H18" s="353">
        <v>0</v>
      </c>
      <c r="I18" s="353">
        <v>0</v>
      </c>
      <c r="J18" s="356">
        <v>0</v>
      </c>
      <c r="K18" s="20">
        <f t="shared" si="2"/>
        <v>0</v>
      </c>
      <c r="N18" s="21"/>
    </row>
    <row r="19" spans="1:14" ht="33" customHeight="1" thickBot="1" x14ac:dyDescent="0.3">
      <c r="A19" s="42" t="s">
        <v>27</v>
      </c>
      <c r="B19" s="43" t="s">
        <v>15</v>
      </c>
      <c r="C19" s="43" t="s">
        <v>26</v>
      </c>
      <c r="D19" s="44">
        <v>40000</v>
      </c>
      <c r="E19" s="44">
        <f>D19</f>
        <v>40000</v>
      </c>
      <c r="F19" s="45">
        <f>E19+G19+H19+I19+J19</f>
        <v>40000</v>
      </c>
      <c r="G19" s="46">
        <v>0</v>
      </c>
      <c r="H19" s="44">
        <v>0</v>
      </c>
      <c r="I19" s="44">
        <v>0</v>
      </c>
      <c r="J19" s="47">
        <v>0</v>
      </c>
      <c r="K19" s="20">
        <f t="shared" si="2"/>
        <v>0</v>
      </c>
      <c r="N19" s="21"/>
    </row>
    <row r="20" spans="1:14" ht="22.5" customHeight="1" thickBot="1" x14ac:dyDescent="0.3">
      <c r="A20" s="408" t="s">
        <v>28</v>
      </c>
      <c r="B20" s="409"/>
      <c r="C20" s="410"/>
      <c r="D20" s="48">
        <f t="shared" ref="D20:J20" si="4">SUM(D18:D19)</f>
        <v>86000</v>
      </c>
      <c r="E20" s="48">
        <f t="shared" si="4"/>
        <v>86000</v>
      </c>
      <c r="F20" s="49">
        <f t="shared" si="4"/>
        <v>86000</v>
      </c>
      <c r="G20" s="357">
        <f t="shared" si="4"/>
        <v>0</v>
      </c>
      <c r="H20" s="48">
        <f t="shared" si="4"/>
        <v>0</v>
      </c>
      <c r="I20" s="48">
        <f t="shared" si="4"/>
        <v>0</v>
      </c>
      <c r="J20" s="49">
        <f t="shared" si="4"/>
        <v>0</v>
      </c>
      <c r="K20" s="20">
        <f t="shared" si="2"/>
        <v>0</v>
      </c>
      <c r="N20" s="21"/>
    </row>
    <row r="21" spans="1:14" ht="15" thickBot="1" x14ac:dyDescent="0.25">
      <c r="A21" s="411" t="s">
        <v>29</v>
      </c>
      <c r="B21" s="412"/>
      <c r="C21" s="412"/>
      <c r="D21" s="412"/>
      <c r="E21" s="412"/>
      <c r="F21" s="412"/>
      <c r="G21" s="412"/>
      <c r="H21" s="412"/>
      <c r="I21" s="412"/>
      <c r="J21" s="413"/>
      <c r="K21" s="20">
        <f t="shared" si="2"/>
        <v>0</v>
      </c>
      <c r="N21" s="21">
        <f t="shared" si="3"/>
        <v>0</v>
      </c>
    </row>
    <row r="22" spans="1:14" ht="26.25" x14ac:dyDescent="0.25">
      <c r="A22" s="40" t="s">
        <v>30</v>
      </c>
      <c r="B22" s="50" t="s">
        <v>15</v>
      </c>
      <c r="C22" s="41" t="s">
        <v>31</v>
      </c>
      <c r="D22" s="51">
        <v>1000</v>
      </c>
      <c r="E22" s="51">
        <f t="shared" ref="E22:E53" si="5">D22</f>
        <v>1000</v>
      </c>
      <c r="F22" s="52">
        <v>130000</v>
      </c>
      <c r="G22" s="22">
        <v>129000</v>
      </c>
      <c r="H22" s="26">
        <v>0</v>
      </c>
      <c r="I22" s="26">
        <v>0</v>
      </c>
      <c r="J22" s="29">
        <v>0</v>
      </c>
      <c r="K22" s="20">
        <f t="shared" si="2"/>
        <v>0</v>
      </c>
      <c r="N22" s="21">
        <f t="shared" si="3"/>
        <v>0</v>
      </c>
    </row>
    <row r="23" spans="1:14" ht="26.25" x14ac:dyDescent="0.25">
      <c r="A23" s="40" t="s">
        <v>32</v>
      </c>
      <c r="B23" s="50" t="s">
        <v>15</v>
      </c>
      <c r="C23" s="41" t="s">
        <v>31</v>
      </c>
      <c r="D23" s="51">
        <v>1000</v>
      </c>
      <c r="E23" s="51">
        <f t="shared" si="5"/>
        <v>1000</v>
      </c>
      <c r="F23" s="52">
        <v>3286330</v>
      </c>
      <c r="G23" s="22">
        <v>3285330</v>
      </c>
      <c r="H23" s="26">
        <v>0</v>
      </c>
      <c r="I23" s="26">
        <v>0</v>
      </c>
      <c r="J23" s="29">
        <v>0</v>
      </c>
      <c r="K23" s="20">
        <f t="shared" si="2"/>
        <v>0</v>
      </c>
      <c r="N23" s="21">
        <f t="shared" si="3"/>
        <v>0</v>
      </c>
    </row>
    <row r="24" spans="1:14" ht="26.25" x14ac:dyDescent="0.25">
      <c r="A24" s="53" t="s">
        <v>33</v>
      </c>
      <c r="B24" s="50" t="s">
        <v>15</v>
      </c>
      <c r="C24" s="41" t="s">
        <v>31</v>
      </c>
      <c r="D24" s="54">
        <v>157000</v>
      </c>
      <c r="E24" s="51">
        <f t="shared" si="5"/>
        <v>157000</v>
      </c>
      <c r="F24" s="52">
        <f t="shared" ref="F24:F53" si="6">D24+G24+H24+I24+J24</f>
        <v>157000</v>
      </c>
      <c r="G24" s="22">
        <v>0</v>
      </c>
      <c r="H24" s="26">
        <v>0</v>
      </c>
      <c r="I24" s="26">
        <v>0</v>
      </c>
      <c r="J24" s="29">
        <v>0</v>
      </c>
      <c r="K24" s="20">
        <f t="shared" si="2"/>
        <v>0</v>
      </c>
      <c r="N24" s="21">
        <f t="shared" si="3"/>
        <v>0</v>
      </c>
    </row>
    <row r="25" spans="1:14" ht="26.25" x14ac:dyDescent="0.25">
      <c r="A25" s="53" t="s">
        <v>34</v>
      </c>
      <c r="B25" s="50" t="s">
        <v>15</v>
      </c>
      <c r="C25" s="41" t="s">
        <v>31</v>
      </c>
      <c r="D25" s="54">
        <v>50000</v>
      </c>
      <c r="E25" s="51">
        <f t="shared" si="5"/>
        <v>50000</v>
      </c>
      <c r="F25" s="52">
        <f t="shared" si="6"/>
        <v>119000</v>
      </c>
      <c r="G25" s="22">
        <v>69000</v>
      </c>
      <c r="H25" s="26">
        <v>0</v>
      </c>
      <c r="I25" s="26">
        <v>0</v>
      </c>
      <c r="J25" s="29">
        <v>0</v>
      </c>
      <c r="K25" s="20">
        <f t="shared" si="2"/>
        <v>0</v>
      </c>
      <c r="N25" s="21">
        <f t="shared" si="3"/>
        <v>0</v>
      </c>
    </row>
    <row r="26" spans="1:14" ht="39" x14ac:dyDescent="0.25">
      <c r="A26" s="53" t="s">
        <v>35</v>
      </c>
      <c r="B26" s="50" t="s">
        <v>15</v>
      </c>
      <c r="C26" s="41" t="s">
        <v>31</v>
      </c>
      <c r="D26" s="54">
        <v>1000</v>
      </c>
      <c r="E26" s="51">
        <f t="shared" si="5"/>
        <v>1000</v>
      </c>
      <c r="F26" s="52">
        <f t="shared" si="6"/>
        <v>20000</v>
      </c>
      <c r="G26" s="22">
        <v>19000</v>
      </c>
      <c r="H26" s="26">
        <v>0</v>
      </c>
      <c r="I26" s="26">
        <v>0</v>
      </c>
      <c r="J26" s="29">
        <v>0</v>
      </c>
      <c r="K26" s="20">
        <f t="shared" si="2"/>
        <v>0</v>
      </c>
      <c r="N26" s="21">
        <f t="shared" si="3"/>
        <v>0</v>
      </c>
    </row>
    <row r="27" spans="1:14" ht="26.25" x14ac:dyDescent="0.25">
      <c r="A27" s="53" t="s">
        <v>36</v>
      </c>
      <c r="B27" s="50" t="s">
        <v>15</v>
      </c>
      <c r="C27" s="41" t="s">
        <v>31</v>
      </c>
      <c r="D27" s="54">
        <v>1000</v>
      </c>
      <c r="E27" s="51">
        <f t="shared" si="5"/>
        <v>1000</v>
      </c>
      <c r="F27" s="52">
        <f t="shared" si="6"/>
        <v>76000</v>
      </c>
      <c r="G27" s="22">
        <v>75000</v>
      </c>
      <c r="H27" s="26">
        <v>0</v>
      </c>
      <c r="I27" s="26">
        <v>0</v>
      </c>
      <c r="J27" s="29">
        <v>0</v>
      </c>
      <c r="K27" s="20">
        <f t="shared" si="2"/>
        <v>0</v>
      </c>
      <c r="N27" s="21">
        <f t="shared" si="3"/>
        <v>0</v>
      </c>
    </row>
    <row r="28" spans="1:14" ht="26.25" x14ac:dyDescent="0.25">
      <c r="A28" s="53" t="s">
        <v>37</v>
      </c>
      <c r="B28" s="50" t="s">
        <v>15</v>
      </c>
      <c r="C28" s="41" t="s">
        <v>31</v>
      </c>
      <c r="D28" s="54">
        <v>0</v>
      </c>
      <c r="E28" s="51">
        <f t="shared" si="5"/>
        <v>0</v>
      </c>
      <c r="F28" s="52">
        <f t="shared" si="6"/>
        <v>156000</v>
      </c>
      <c r="G28" s="22">
        <v>156000</v>
      </c>
      <c r="H28" s="26">
        <v>0</v>
      </c>
      <c r="I28" s="26">
        <v>0</v>
      </c>
      <c r="J28" s="29">
        <v>0</v>
      </c>
      <c r="K28" s="20">
        <f t="shared" si="2"/>
        <v>0</v>
      </c>
      <c r="N28" s="21">
        <f t="shared" si="3"/>
        <v>0</v>
      </c>
    </row>
    <row r="29" spans="1:14" ht="26.25" x14ac:dyDescent="0.25">
      <c r="A29" s="53" t="s">
        <v>38</v>
      </c>
      <c r="B29" s="50" t="s">
        <v>15</v>
      </c>
      <c r="C29" s="41" t="s">
        <v>31</v>
      </c>
      <c r="D29" s="54">
        <v>0</v>
      </c>
      <c r="E29" s="51">
        <f t="shared" si="5"/>
        <v>0</v>
      </c>
      <c r="F29" s="52">
        <f t="shared" si="6"/>
        <v>139000</v>
      </c>
      <c r="G29" s="22">
        <v>139000</v>
      </c>
      <c r="H29" s="26"/>
      <c r="I29" s="26"/>
      <c r="J29" s="29"/>
      <c r="K29" s="20">
        <f t="shared" si="2"/>
        <v>0</v>
      </c>
      <c r="N29" s="21">
        <f t="shared" si="3"/>
        <v>0</v>
      </c>
    </row>
    <row r="30" spans="1:14" ht="25.5" x14ac:dyDescent="0.25">
      <c r="A30" s="360" t="s">
        <v>39</v>
      </c>
      <c r="B30" s="50" t="s">
        <v>15</v>
      </c>
      <c r="C30" s="41" t="s">
        <v>31</v>
      </c>
      <c r="D30" s="54">
        <v>104325</v>
      </c>
      <c r="E30" s="51">
        <f t="shared" si="5"/>
        <v>104325</v>
      </c>
      <c r="F30" s="52">
        <f t="shared" si="6"/>
        <v>104325</v>
      </c>
      <c r="G30" s="22">
        <v>0</v>
      </c>
      <c r="H30" s="26">
        <v>0</v>
      </c>
      <c r="I30" s="26">
        <v>0</v>
      </c>
      <c r="J30" s="29">
        <v>0</v>
      </c>
      <c r="K30" s="20">
        <f t="shared" si="2"/>
        <v>0</v>
      </c>
      <c r="N30" s="21">
        <f t="shared" si="3"/>
        <v>0</v>
      </c>
    </row>
    <row r="31" spans="1:14" ht="38.25" x14ac:dyDescent="0.25">
      <c r="A31" s="360" t="s">
        <v>40</v>
      </c>
      <c r="B31" s="50" t="s">
        <v>15</v>
      </c>
      <c r="C31" s="41" t="s">
        <v>31</v>
      </c>
      <c r="D31" s="25">
        <v>98900</v>
      </c>
      <c r="E31" s="51">
        <f t="shared" si="5"/>
        <v>98900</v>
      </c>
      <c r="F31" s="52">
        <f t="shared" si="6"/>
        <v>98900</v>
      </c>
      <c r="G31" s="22">
        <v>0</v>
      </c>
      <c r="H31" s="26">
        <v>0</v>
      </c>
      <c r="I31" s="26">
        <v>0</v>
      </c>
      <c r="J31" s="29">
        <v>0</v>
      </c>
      <c r="K31" s="20">
        <f t="shared" si="2"/>
        <v>0</v>
      </c>
      <c r="N31" s="21"/>
    </row>
    <row r="32" spans="1:14" ht="25.5" x14ac:dyDescent="0.25">
      <c r="A32" s="360" t="s">
        <v>41</v>
      </c>
      <c r="B32" s="50" t="s">
        <v>15</v>
      </c>
      <c r="C32" s="41" t="s">
        <v>31</v>
      </c>
      <c r="D32" s="25">
        <v>27065</v>
      </c>
      <c r="E32" s="51">
        <f t="shared" si="5"/>
        <v>27065</v>
      </c>
      <c r="F32" s="52">
        <f t="shared" si="6"/>
        <v>27065</v>
      </c>
      <c r="G32" s="22">
        <v>0</v>
      </c>
      <c r="H32" s="26">
        <v>0</v>
      </c>
      <c r="I32" s="26">
        <v>0</v>
      </c>
      <c r="J32" s="29">
        <v>0</v>
      </c>
      <c r="K32" s="20">
        <f t="shared" si="2"/>
        <v>0</v>
      </c>
      <c r="N32" s="21"/>
    </row>
    <row r="33" spans="1:14" ht="25.5" x14ac:dyDescent="0.25">
      <c r="A33" s="360" t="s">
        <v>42</v>
      </c>
      <c r="B33" s="50" t="s">
        <v>15</v>
      </c>
      <c r="C33" s="41" t="s">
        <v>31</v>
      </c>
      <c r="D33" s="25">
        <v>21800</v>
      </c>
      <c r="E33" s="51">
        <f t="shared" si="5"/>
        <v>21800</v>
      </c>
      <c r="F33" s="52">
        <f t="shared" si="6"/>
        <v>21800</v>
      </c>
      <c r="G33" s="22">
        <v>0</v>
      </c>
      <c r="H33" s="26">
        <v>0</v>
      </c>
      <c r="I33" s="26">
        <v>0</v>
      </c>
      <c r="J33" s="29">
        <v>0</v>
      </c>
      <c r="K33" s="20">
        <f t="shared" si="2"/>
        <v>0</v>
      </c>
      <c r="N33" s="21"/>
    </row>
    <row r="34" spans="1:14" ht="25.5" x14ac:dyDescent="0.25">
      <c r="A34" s="360" t="s">
        <v>43</v>
      </c>
      <c r="B34" s="50" t="s">
        <v>15</v>
      </c>
      <c r="C34" s="41" t="s">
        <v>31</v>
      </c>
      <c r="D34" s="25">
        <v>37500</v>
      </c>
      <c r="E34" s="51">
        <f t="shared" si="5"/>
        <v>37500</v>
      </c>
      <c r="F34" s="52">
        <f t="shared" si="6"/>
        <v>37500</v>
      </c>
      <c r="G34" s="22">
        <v>0</v>
      </c>
      <c r="H34" s="26">
        <v>0</v>
      </c>
      <c r="I34" s="26">
        <v>0</v>
      </c>
      <c r="J34" s="29">
        <v>0</v>
      </c>
      <c r="K34" s="20">
        <f t="shared" si="2"/>
        <v>0</v>
      </c>
      <c r="N34" s="21"/>
    </row>
    <row r="35" spans="1:14" ht="25.5" x14ac:dyDescent="0.25">
      <c r="A35" s="360" t="s">
        <v>44</v>
      </c>
      <c r="B35" s="50" t="s">
        <v>15</v>
      </c>
      <c r="C35" s="41" t="s">
        <v>31</v>
      </c>
      <c r="D35" s="25">
        <v>18000</v>
      </c>
      <c r="E35" s="51">
        <f t="shared" si="5"/>
        <v>18000</v>
      </c>
      <c r="F35" s="52">
        <f t="shared" si="6"/>
        <v>18000</v>
      </c>
      <c r="G35" s="22">
        <v>0</v>
      </c>
      <c r="H35" s="26">
        <v>0</v>
      </c>
      <c r="I35" s="26">
        <v>0</v>
      </c>
      <c r="J35" s="29">
        <v>0</v>
      </c>
      <c r="K35" s="20">
        <f t="shared" si="2"/>
        <v>0</v>
      </c>
      <c r="N35" s="21"/>
    </row>
    <row r="36" spans="1:14" ht="25.5" x14ac:dyDescent="0.25">
      <c r="A36" s="360" t="s">
        <v>45</v>
      </c>
      <c r="B36" s="50" t="s">
        <v>15</v>
      </c>
      <c r="C36" s="41" t="s">
        <v>31</v>
      </c>
      <c r="D36" s="25">
        <v>16100</v>
      </c>
      <c r="E36" s="51">
        <f t="shared" si="5"/>
        <v>16100</v>
      </c>
      <c r="F36" s="52">
        <f t="shared" si="6"/>
        <v>16100</v>
      </c>
      <c r="G36" s="22">
        <v>0</v>
      </c>
      <c r="H36" s="26">
        <v>0</v>
      </c>
      <c r="I36" s="26">
        <v>0</v>
      </c>
      <c r="J36" s="29">
        <v>0</v>
      </c>
      <c r="K36" s="20">
        <f t="shared" si="2"/>
        <v>0</v>
      </c>
      <c r="N36" s="21"/>
    </row>
    <row r="37" spans="1:14" ht="25.5" x14ac:dyDescent="0.25">
      <c r="A37" s="360" t="s">
        <v>46</v>
      </c>
      <c r="B37" s="50" t="s">
        <v>15</v>
      </c>
      <c r="C37" s="41" t="s">
        <v>31</v>
      </c>
      <c r="D37" s="25">
        <v>18000</v>
      </c>
      <c r="E37" s="51">
        <f t="shared" si="5"/>
        <v>18000</v>
      </c>
      <c r="F37" s="52">
        <f t="shared" si="6"/>
        <v>18000</v>
      </c>
      <c r="G37" s="22">
        <v>0</v>
      </c>
      <c r="H37" s="26">
        <v>0</v>
      </c>
      <c r="I37" s="26">
        <v>0</v>
      </c>
      <c r="J37" s="29">
        <v>0</v>
      </c>
      <c r="K37" s="20">
        <f t="shared" si="2"/>
        <v>0</v>
      </c>
      <c r="N37" s="21"/>
    </row>
    <row r="38" spans="1:14" ht="25.5" x14ac:dyDescent="0.25">
      <c r="A38" s="360" t="s">
        <v>47</v>
      </c>
      <c r="B38" s="50" t="s">
        <v>15</v>
      </c>
      <c r="C38" s="41" t="s">
        <v>31</v>
      </c>
      <c r="D38" s="25">
        <v>50000</v>
      </c>
      <c r="E38" s="51">
        <f t="shared" si="5"/>
        <v>50000</v>
      </c>
      <c r="F38" s="52">
        <f t="shared" si="6"/>
        <v>50000</v>
      </c>
      <c r="G38" s="22">
        <v>0</v>
      </c>
      <c r="H38" s="26">
        <v>0</v>
      </c>
      <c r="I38" s="26">
        <v>0</v>
      </c>
      <c r="J38" s="29">
        <v>0</v>
      </c>
      <c r="K38" s="20">
        <f t="shared" si="2"/>
        <v>0</v>
      </c>
      <c r="N38" s="21"/>
    </row>
    <row r="39" spans="1:14" ht="25.5" x14ac:dyDescent="0.25">
      <c r="A39" s="360" t="s">
        <v>48</v>
      </c>
      <c r="B39" s="50" t="s">
        <v>15</v>
      </c>
      <c r="C39" s="41" t="s">
        <v>31</v>
      </c>
      <c r="D39" s="25">
        <v>4000</v>
      </c>
      <c r="E39" s="51">
        <f t="shared" si="5"/>
        <v>4000</v>
      </c>
      <c r="F39" s="52">
        <f t="shared" si="6"/>
        <v>4000</v>
      </c>
      <c r="G39" s="22">
        <v>0</v>
      </c>
      <c r="H39" s="26">
        <v>0</v>
      </c>
      <c r="I39" s="26">
        <v>0</v>
      </c>
      <c r="J39" s="29">
        <v>0</v>
      </c>
      <c r="K39" s="20">
        <f t="shared" si="2"/>
        <v>0</v>
      </c>
      <c r="N39" s="21"/>
    </row>
    <row r="40" spans="1:14" ht="25.5" x14ac:dyDescent="0.25">
      <c r="A40" s="360" t="s">
        <v>49</v>
      </c>
      <c r="B40" s="50" t="s">
        <v>15</v>
      </c>
      <c r="C40" s="41" t="s">
        <v>31</v>
      </c>
      <c r="D40" s="25">
        <v>4000</v>
      </c>
      <c r="E40" s="51">
        <f t="shared" si="5"/>
        <v>4000</v>
      </c>
      <c r="F40" s="52">
        <f t="shared" si="6"/>
        <v>4000</v>
      </c>
      <c r="G40" s="22">
        <v>0</v>
      </c>
      <c r="H40" s="26">
        <v>0</v>
      </c>
      <c r="I40" s="26">
        <v>0</v>
      </c>
      <c r="J40" s="29">
        <v>0</v>
      </c>
      <c r="K40" s="20">
        <f t="shared" si="2"/>
        <v>0</v>
      </c>
      <c r="N40" s="21"/>
    </row>
    <row r="41" spans="1:14" ht="25.5" x14ac:dyDescent="0.25">
      <c r="A41" s="360" t="s">
        <v>50</v>
      </c>
      <c r="B41" s="50" t="s">
        <v>15</v>
      </c>
      <c r="C41" s="41" t="s">
        <v>31</v>
      </c>
      <c r="D41" s="25">
        <v>4400</v>
      </c>
      <c r="E41" s="51">
        <f t="shared" si="5"/>
        <v>4400</v>
      </c>
      <c r="F41" s="52">
        <f t="shared" si="6"/>
        <v>4400</v>
      </c>
      <c r="G41" s="22">
        <v>0</v>
      </c>
      <c r="H41" s="26">
        <v>0</v>
      </c>
      <c r="I41" s="26">
        <v>0</v>
      </c>
      <c r="J41" s="29">
        <v>0</v>
      </c>
      <c r="K41" s="20">
        <f t="shared" si="2"/>
        <v>0</v>
      </c>
      <c r="N41" s="21"/>
    </row>
    <row r="42" spans="1:14" ht="25.5" x14ac:dyDescent="0.25">
      <c r="A42" s="360" t="s">
        <v>51</v>
      </c>
      <c r="B42" s="50" t="s">
        <v>15</v>
      </c>
      <c r="C42" s="41" t="s">
        <v>31</v>
      </c>
      <c r="D42" s="25">
        <v>3500</v>
      </c>
      <c r="E42" s="51">
        <f t="shared" si="5"/>
        <v>3500</v>
      </c>
      <c r="F42" s="52">
        <f t="shared" si="6"/>
        <v>3500</v>
      </c>
      <c r="G42" s="22">
        <v>0</v>
      </c>
      <c r="H42" s="26">
        <v>0</v>
      </c>
      <c r="I42" s="26">
        <v>0</v>
      </c>
      <c r="J42" s="29">
        <v>0</v>
      </c>
      <c r="K42" s="20">
        <f t="shared" si="2"/>
        <v>0</v>
      </c>
      <c r="N42" s="21"/>
    </row>
    <row r="43" spans="1:14" ht="25.5" x14ac:dyDescent="0.25">
      <c r="A43" s="360" t="s">
        <v>52</v>
      </c>
      <c r="B43" s="50" t="s">
        <v>15</v>
      </c>
      <c r="C43" s="41" t="s">
        <v>31</v>
      </c>
      <c r="D43" s="25">
        <v>4500</v>
      </c>
      <c r="E43" s="51">
        <f t="shared" si="5"/>
        <v>4500</v>
      </c>
      <c r="F43" s="52">
        <f t="shared" si="6"/>
        <v>4500</v>
      </c>
      <c r="G43" s="22">
        <v>0</v>
      </c>
      <c r="H43" s="26">
        <v>0</v>
      </c>
      <c r="I43" s="26">
        <v>0</v>
      </c>
      <c r="J43" s="29">
        <v>0</v>
      </c>
      <c r="K43" s="20">
        <f t="shared" si="2"/>
        <v>0</v>
      </c>
      <c r="N43" s="21"/>
    </row>
    <row r="44" spans="1:14" ht="25.5" x14ac:dyDescent="0.25">
      <c r="A44" s="360" t="s">
        <v>53</v>
      </c>
      <c r="B44" s="50" t="s">
        <v>15</v>
      </c>
      <c r="C44" s="41" t="s">
        <v>31</v>
      </c>
      <c r="D44" s="25">
        <v>4618</v>
      </c>
      <c r="E44" s="51">
        <f t="shared" si="5"/>
        <v>4618</v>
      </c>
      <c r="F44" s="52">
        <f t="shared" si="6"/>
        <v>4618</v>
      </c>
      <c r="G44" s="22">
        <v>0</v>
      </c>
      <c r="H44" s="26">
        <v>0</v>
      </c>
      <c r="I44" s="26">
        <v>0</v>
      </c>
      <c r="J44" s="29">
        <v>0</v>
      </c>
      <c r="K44" s="20">
        <f t="shared" si="2"/>
        <v>0</v>
      </c>
      <c r="N44" s="21"/>
    </row>
    <row r="45" spans="1:14" ht="25.5" x14ac:dyDescent="0.25">
      <c r="A45" s="360" t="s">
        <v>54</v>
      </c>
      <c r="B45" s="50" t="s">
        <v>15</v>
      </c>
      <c r="C45" s="41" t="s">
        <v>31</v>
      </c>
      <c r="D45" s="25">
        <v>68000</v>
      </c>
      <c r="E45" s="51">
        <f t="shared" si="5"/>
        <v>68000</v>
      </c>
      <c r="F45" s="52">
        <f t="shared" si="6"/>
        <v>68000</v>
      </c>
      <c r="G45" s="22">
        <v>0</v>
      </c>
      <c r="H45" s="26">
        <v>0</v>
      </c>
      <c r="I45" s="26">
        <v>0</v>
      </c>
      <c r="J45" s="29">
        <v>0</v>
      </c>
      <c r="K45" s="20">
        <f t="shared" si="2"/>
        <v>0</v>
      </c>
      <c r="N45" s="21"/>
    </row>
    <row r="46" spans="1:14" ht="38.25" x14ac:dyDescent="0.25">
      <c r="A46" s="360" t="s">
        <v>55</v>
      </c>
      <c r="B46" s="50" t="s">
        <v>15</v>
      </c>
      <c r="C46" s="41" t="s">
        <v>31</v>
      </c>
      <c r="D46" s="25">
        <v>120000</v>
      </c>
      <c r="E46" s="51">
        <f t="shared" si="5"/>
        <v>120000</v>
      </c>
      <c r="F46" s="52">
        <f t="shared" si="6"/>
        <v>120000</v>
      </c>
      <c r="G46" s="22">
        <v>0</v>
      </c>
      <c r="H46" s="26">
        <v>0</v>
      </c>
      <c r="I46" s="26">
        <v>0</v>
      </c>
      <c r="J46" s="29">
        <v>0</v>
      </c>
      <c r="K46" s="20">
        <f t="shared" si="2"/>
        <v>0</v>
      </c>
      <c r="N46" s="21"/>
    </row>
    <row r="47" spans="1:14" ht="25.5" x14ac:dyDescent="0.25">
      <c r="A47" s="360" t="s">
        <v>56</v>
      </c>
      <c r="B47" s="50" t="s">
        <v>15</v>
      </c>
      <c r="C47" s="41" t="s">
        <v>31</v>
      </c>
      <c r="D47" s="25">
        <v>250000</v>
      </c>
      <c r="E47" s="51">
        <f t="shared" si="5"/>
        <v>250000</v>
      </c>
      <c r="F47" s="52">
        <f t="shared" si="6"/>
        <v>250000</v>
      </c>
      <c r="G47" s="22">
        <v>0</v>
      </c>
      <c r="H47" s="26">
        <v>0</v>
      </c>
      <c r="I47" s="26">
        <v>0</v>
      </c>
      <c r="J47" s="29">
        <v>0</v>
      </c>
      <c r="K47" s="20">
        <f t="shared" si="2"/>
        <v>0</v>
      </c>
      <c r="N47" s="21"/>
    </row>
    <row r="48" spans="1:14" ht="15" x14ac:dyDescent="0.25">
      <c r="A48" s="360" t="s">
        <v>57</v>
      </c>
      <c r="B48" s="50" t="s">
        <v>15</v>
      </c>
      <c r="C48" s="41" t="s">
        <v>31</v>
      </c>
      <c r="D48" s="25">
        <v>4000</v>
      </c>
      <c r="E48" s="51">
        <f t="shared" si="5"/>
        <v>4000</v>
      </c>
      <c r="F48" s="52">
        <f t="shared" si="6"/>
        <v>4000</v>
      </c>
      <c r="G48" s="22">
        <v>0</v>
      </c>
      <c r="H48" s="26">
        <v>0</v>
      </c>
      <c r="I48" s="26">
        <v>0</v>
      </c>
      <c r="J48" s="29">
        <v>0</v>
      </c>
      <c r="K48" s="20">
        <f t="shared" si="2"/>
        <v>0</v>
      </c>
      <c r="N48" s="21"/>
    </row>
    <row r="49" spans="1:14" ht="15" x14ac:dyDescent="0.25">
      <c r="A49" s="360" t="s">
        <v>58</v>
      </c>
      <c r="B49" s="50" t="s">
        <v>15</v>
      </c>
      <c r="C49" s="41" t="s">
        <v>31</v>
      </c>
      <c r="D49" s="25">
        <v>3000</v>
      </c>
      <c r="E49" s="51">
        <f t="shared" si="5"/>
        <v>3000</v>
      </c>
      <c r="F49" s="52">
        <f t="shared" si="6"/>
        <v>3000</v>
      </c>
      <c r="G49" s="22">
        <v>0</v>
      </c>
      <c r="H49" s="26">
        <v>0</v>
      </c>
      <c r="I49" s="26">
        <v>0</v>
      </c>
      <c r="J49" s="29">
        <v>0</v>
      </c>
      <c r="K49" s="20">
        <f t="shared" si="2"/>
        <v>0</v>
      </c>
      <c r="N49" s="21"/>
    </row>
    <row r="50" spans="1:14" ht="25.5" x14ac:dyDescent="0.25">
      <c r="A50" s="360" t="s">
        <v>59</v>
      </c>
      <c r="B50" s="50" t="s">
        <v>15</v>
      </c>
      <c r="C50" s="41" t="s">
        <v>31</v>
      </c>
      <c r="D50" s="54">
        <v>7549</v>
      </c>
      <c r="E50" s="51">
        <f t="shared" si="5"/>
        <v>7549</v>
      </c>
      <c r="F50" s="52">
        <f t="shared" si="6"/>
        <v>7549</v>
      </c>
      <c r="G50" s="22">
        <v>0</v>
      </c>
      <c r="H50" s="26">
        <v>0</v>
      </c>
      <c r="I50" s="26">
        <v>0</v>
      </c>
      <c r="J50" s="29">
        <v>0</v>
      </c>
      <c r="K50" s="20">
        <f t="shared" si="2"/>
        <v>0</v>
      </c>
      <c r="N50" s="21"/>
    </row>
    <row r="51" spans="1:14" ht="25.5" x14ac:dyDescent="0.25">
      <c r="A51" s="361" t="s">
        <v>60</v>
      </c>
      <c r="B51" s="55" t="s">
        <v>15</v>
      </c>
      <c r="C51" s="56" t="s">
        <v>31</v>
      </c>
      <c r="D51" s="57">
        <v>0</v>
      </c>
      <c r="E51" s="58">
        <f t="shared" si="5"/>
        <v>0</v>
      </c>
      <c r="F51" s="59">
        <f t="shared" si="6"/>
        <v>36000</v>
      </c>
      <c r="G51" s="60">
        <v>36000</v>
      </c>
      <c r="H51" s="61">
        <v>0</v>
      </c>
      <c r="I51" s="61">
        <v>0</v>
      </c>
      <c r="J51" s="62">
        <v>0</v>
      </c>
      <c r="K51" s="20">
        <f t="shared" si="2"/>
        <v>0</v>
      </c>
      <c r="N51" s="21"/>
    </row>
    <row r="52" spans="1:14" ht="25.5" x14ac:dyDescent="0.25">
      <c r="A52" s="360" t="s">
        <v>61</v>
      </c>
      <c r="B52" s="50" t="s">
        <v>15</v>
      </c>
      <c r="C52" s="41" t="s">
        <v>31</v>
      </c>
      <c r="D52" s="54">
        <v>73581</v>
      </c>
      <c r="E52" s="51">
        <f t="shared" si="5"/>
        <v>73581</v>
      </c>
      <c r="F52" s="52">
        <f t="shared" si="6"/>
        <v>73581</v>
      </c>
      <c r="G52" s="22">
        <v>0</v>
      </c>
      <c r="H52" s="26">
        <v>0</v>
      </c>
      <c r="I52" s="26">
        <v>0</v>
      </c>
      <c r="J52" s="29">
        <v>0</v>
      </c>
      <c r="K52" s="20">
        <f t="shared" si="2"/>
        <v>0</v>
      </c>
      <c r="N52" s="21"/>
    </row>
    <row r="53" spans="1:14" ht="26.25" thickBot="1" x14ac:dyDescent="0.3">
      <c r="A53" s="360" t="s">
        <v>62</v>
      </c>
      <c r="B53" s="50" t="s">
        <v>15</v>
      </c>
      <c r="C53" s="41" t="s">
        <v>31</v>
      </c>
      <c r="D53" s="25">
        <v>9850</v>
      </c>
      <c r="E53" s="51">
        <f t="shared" si="5"/>
        <v>9850</v>
      </c>
      <c r="F53" s="52">
        <f t="shared" si="6"/>
        <v>9850</v>
      </c>
      <c r="G53" s="22">
        <v>0</v>
      </c>
      <c r="H53" s="26">
        <v>0</v>
      </c>
      <c r="I53" s="26">
        <v>0</v>
      </c>
      <c r="J53" s="29">
        <v>0</v>
      </c>
      <c r="K53" s="20">
        <f t="shared" si="2"/>
        <v>0</v>
      </c>
      <c r="N53" s="21">
        <f t="shared" si="3"/>
        <v>0</v>
      </c>
    </row>
    <row r="54" spans="1:14" ht="16.5" customHeight="1" thickBot="1" x14ac:dyDescent="0.3">
      <c r="A54" s="408" t="s">
        <v>63</v>
      </c>
      <c r="B54" s="409"/>
      <c r="C54" s="410"/>
      <c r="D54" s="63">
        <f t="shared" ref="D54:J54" si="7">SUM(D22:D53)</f>
        <v>1163688</v>
      </c>
      <c r="E54" s="63">
        <f t="shared" si="7"/>
        <v>1163688</v>
      </c>
      <c r="F54" s="64">
        <f t="shared" si="7"/>
        <v>5072018</v>
      </c>
      <c r="G54" s="64">
        <f t="shared" si="7"/>
        <v>3908330</v>
      </c>
      <c r="H54" s="64">
        <f t="shared" si="7"/>
        <v>0</v>
      </c>
      <c r="I54" s="64">
        <f t="shared" si="7"/>
        <v>0</v>
      </c>
      <c r="J54" s="65">
        <f t="shared" si="7"/>
        <v>0</v>
      </c>
      <c r="K54" s="20">
        <f t="shared" si="2"/>
        <v>0</v>
      </c>
      <c r="N54" s="21">
        <f t="shared" si="3"/>
        <v>0</v>
      </c>
    </row>
    <row r="55" spans="1:14" ht="19.5" hidden="1" customHeight="1" x14ac:dyDescent="0.2">
      <c r="A55" s="414" t="s">
        <v>64</v>
      </c>
      <c r="B55" s="415"/>
      <c r="C55" s="415"/>
      <c r="D55" s="415"/>
      <c r="E55" s="415"/>
      <c r="F55" s="415"/>
      <c r="G55" s="66"/>
      <c r="H55" s="67"/>
      <c r="I55" s="67"/>
      <c r="J55" s="68"/>
      <c r="K55" s="20">
        <f t="shared" si="2"/>
        <v>0</v>
      </c>
      <c r="N55" s="21">
        <f t="shared" si="3"/>
        <v>0</v>
      </c>
    </row>
    <row r="56" spans="1:14" ht="15.75" hidden="1" customHeight="1" x14ac:dyDescent="0.25">
      <c r="A56" s="408" t="s">
        <v>63</v>
      </c>
      <c r="B56" s="409"/>
      <c r="C56" s="410"/>
      <c r="D56" s="63">
        <f>SUM(D22:D53)</f>
        <v>1163688</v>
      </c>
      <c r="E56" s="63">
        <f t="shared" ref="E56:J56" si="8">SUM(E22:E53)</f>
        <v>1163688</v>
      </c>
      <c r="F56" s="63">
        <f t="shared" si="8"/>
        <v>5072018</v>
      </c>
      <c r="G56" s="63">
        <f t="shared" si="8"/>
        <v>3908330</v>
      </c>
      <c r="H56" s="63">
        <f t="shared" si="8"/>
        <v>0</v>
      </c>
      <c r="I56" s="63">
        <f t="shared" si="8"/>
        <v>0</v>
      </c>
      <c r="J56" s="65">
        <f t="shared" si="8"/>
        <v>0</v>
      </c>
      <c r="K56" s="20">
        <f t="shared" si="2"/>
        <v>0</v>
      </c>
      <c r="N56" s="21"/>
    </row>
    <row r="57" spans="1:14" ht="20.100000000000001" customHeight="1" x14ac:dyDescent="0.2">
      <c r="A57" s="416" t="s">
        <v>65</v>
      </c>
      <c r="B57" s="417"/>
      <c r="C57" s="417"/>
      <c r="D57" s="417"/>
      <c r="E57" s="417"/>
      <c r="F57" s="417"/>
      <c r="G57" s="69"/>
      <c r="H57" s="70"/>
      <c r="I57" s="70"/>
      <c r="J57" s="71"/>
      <c r="K57" s="20">
        <f t="shared" si="2"/>
        <v>0</v>
      </c>
      <c r="N57" s="21">
        <f t="shared" si="3"/>
        <v>0</v>
      </c>
    </row>
    <row r="58" spans="1:14" ht="21.75" hidden="1" customHeight="1" x14ac:dyDescent="0.2">
      <c r="A58" s="72"/>
      <c r="B58" s="50" t="s">
        <v>15</v>
      </c>
      <c r="C58" s="41" t="s">
        <v>66</v>
      </c>
      <c r="D58" s="73"/>
      <c r="E58" s="73"/>
      <c r="F58" s="74"/>
      <c r="G58" s="75"/>
      <c r="H58" s="76"/>
      <c r="I58" s="76"/>
      <c r="J58" s="77"/>
      <c r="K58" s="20">
        <f t="shared" si="2"/>
        <v>0</v>
      </c>
      <c r="N58" s="21">
        <f t="shared" si="3"/>
        <v>0</v>
      </c>
    </row>
    <row r="59" spans="1:14" ht="21.75" hidden="1" customHeight="1" x14ac:dyDescent="0.2">
      <c r="A59" s="418" t="s">
        <v>67</v>
      </c>
      <c r="B59" s="419"/>
      <c r="C59" s="420"/>
      <c r="D59" s="78">
        <f>SUM(D58:D58)</f>
        <v>0</v>
      </c>
      <c r="E59" s="78">
        <f>SUM(E58:E58)</f>
        <v>0</v>
      </c>
      <c r="F59" s="79">
        <f>SUM(F58:F58)</f>
        <v>0</v>
      </c>
      <c r="G59" s="80"/>
      <c r="H59" s="81"/>
      <c r="I59" s="81"/>
      <c r="J59" s="82"/>
      <c r="K59" s="20">
        <f t="shared" si="2"/>
        <v>0</v>
      </c>
      <c r="N59" s="21">
        <f t="shared" si="3"/>
        <v>0</v>
      </c>
    </row>
    <row r="60" spans="1:14" ht="21.75" hidden="1" customHeight="1" x14ac:dyDescent="0.25">
      <c r="A60" s="405" t="s">
        <v>65</v>
      </c>
      <c r="B60" s="406"/>
      <c r="C60" s="406"/>
      <c r="D60" s="406"/>
      <c r="E60" s="406"/>
      <c r="F60" s="406"/>
      <c r="G60" s="406"/>
      <c r="H60" s="406"/>
      <c r="I60" s="406"/>
      <c r="J60" s="407"/>
      <c r="K60" s="20">
        <f t="shared" si="2"/>
        <v>0</v>
      </c>
      <c r="N60" s="21">
        <f t="shared" si="3"/>
        <v>0</v>
      </c>
    </row>
    <row r="61" spans="1:14" ht="45.75" customHeight="1" x14ac:dyDescent="0.25">
      <c r="A61" s="83" t="s">
        <v>68</v>
      </c>
      <c r="B61" s="50" t="s">
        <v>15</v>
      </c>
      <c r="C61" s="41" t="s">
        <v>69</v>
      </c>
      <c r="D61" s="84">
        <v>3500</v>
      </c>
      <c r="E61" s="85">
        <f>D61</f>
        <v>3500</v>
      </c>
      <c r="F61" s="86">
        <f>D61+G61+H61+I61+J61</f>
        <v>3500</v>
      </c>
      <c r="G61" s="22">
        <v>0</v>
      </c>
      <c r="H61" s="26">
        <v>0</v>
      </c>
      <c r="I61" s="26">
        <v>0</v>
      </c>
      <c r="J61" s="29">
        <v>0</v>
      </c>
      <c r="K61" s="20">
        <f t="shared" si="2"/>
        <v>0</v>
      </c>
      <c r="N61" s="21"/>
    </row>
    <row r="62" spans="1:14" ht="19.5" customHeight="1" x14ac:dyDescent="0.25">
      <c r="A62" s="83" t="s">
        <v>70</v>
      </c>
      <c r="B62" s="87" t="s">
        <v>15</v>
      </c>
      <c r="C62" s="88" t="s">
        <v>69</v>
      </c>
      <c r="D62" s="84">
        <v>535000</v>
      </c>
      <c r="E62" s="85">
        <f t="shared" ref="E62:E72" si="9">D62</f>
        <v>535000</v>
      </c>
      <c r="F62" s="86">
        <f t="shared" ref="F62:F72" si="10">D62+G62+H62+I62+J62</f>
        <v>535000</v>
      </c>
      <c r="G62" s="22">
        <v>0</v>
      </c>
      <c r="H62" s="26">
        <v>0</v>
      </c>
      <c r="I62" s="26">
        <v>0</v>
      </c>
      <c r="J62" s="29">
        <v>0</v>
      </c>
      <c r="K62" s="20">
        <f t="shared" si="2"/>
        <v>0</v>
      </c>
      <c r="N62" s="21">
        <f t="shared" si="3"/>
        <v>0</v>
      </c>
    </row>
    <row r="63" spans="1:14" ht="18" customHeight="1" x14ac:dyDescent="0.25">
      <c r="A63" s="83" t="s">
        <v>71</v>
      </c>
      <c r="B63" s="87" t="s">
        <v>15</v>
      </c>
      <c r="C63" s="88" t="s">
        <v>69</v>
      </c>
      <c r="D63" s="25">
        <v>0</v>
      </c>
      <c r="E63" s="85">
        <f t="shared" si="9"/>
        <v>0</v>
      </c>
      <c r="F63" s="86">
        <f t="shared" si="10"/>
        <v>130000</v>
      </c>
      <c r="G63" s="22">
        <v>130000</v>
      </c>
      <c r="H63" s="26">
        <v>0</v>
      </c>
      <c r="I63" s="26">
        <v>0</v>
      </c>
      <c r="J63" s="29">
        <v>0</v>
      </c>
      <c r="K63" s="20">
        <f t="shared" si="2"/>
        <v>0</v>
      </c>
      <c r="N63" s="21">
        <f t="shared" si="3"/>
        <v>0</v>
      </c>
    </row>
    <row r="64" spans="1:14" ht="57" customHeight="1" x14ac:dyDescent="0.25">
      <c r="A64" s="83" t="s">
        <v>72</v>
      </c>
      <c r="B64" s="87" t="s">
        <v>15</v>
      </c>
      <c r="C64" s="88" t="s">
        <v>69</v>
      </c>
      <c r="D64" s="25">
        <v>100000</v>
      </c>
      <c r="E64" s="85">
        <f t="shared" si="9"/>
        <v>100000</v>
      </c>
      <c r="F64" s="86">
        <f t="shared" si="10"/>
        <v>100000</v>
      </c>
      <c r="G64" s="22">
        <v>0</v>
      </c>
      <c r="H64" s="26">
        <v>0</v>
      </c>
      <c r="I64" s="26">
        <v>0</v>
      </c>
      <c r="J64" s="29">
        <v>0</v>
      </c>
      <c r="K64" s="20">
        <f t="shared" si="2"/>
        <v>0</v>
      </c>
      <c r="N64" s="21">
        <f t="shared" si="3"/>
        <v>0</v>
      </c>
    </row>
    <row r="65" spans="1:14" ht="26.25" x14ac:dyDescent="0.25">
      <c r="A65" s="83" t="s">
        <v>73</v>
      </c>
      <c r="B65" s="87" t="s">
        <v>15</v>
      </c>
      <c r="C65" s="88" t="s">
        <v>69</v>
      </c>
      <c r="D65" s="25">
        <v>0</v>
      </c>
      <c r="E65" s="85">
        <f t="shared" si="9"/>
        <v>0</v>
      </c>
      <c r="F65" s="86">
        <f t="shared" si="10"/>
        <v>135000</v>
      </c>
      <c r="G65" s="22">
        <v>135000</v>
      </c>
      <c r="H65" s="26">
        <v>0</v>
      </c>
      <c r="I65" s="26">
        <v>0</v>
      </c>
      <c r="J65" s="29">
        <v>0</v>
      </c>
      <c r="K65" s="20">
        <f t="shared" si="2"/>
        <v>0</v>
      </c>
      <c r="N65" s="21">
        <f t="shared" si="3"/>
        <v>0</v>
      </c>
    </row>
    <row r="66" spans="1:14" ht="15" x14ac:dyDescent="0.25">
      <c r="A66" s="83" t="s">
        <v>74</v>
      </c>
      <c r="B66" s="87" t="s">
        <v>15</v>
      </c>
      <c r="C66" s="88" t="s">
        <v>69</v>
      </c>
      <c r="D66" s="25">
        <v>0</v>
      </c>
      <c r="E66" s="85">
        <f t="shared" si="9"/>
        <v>0</v>
      </c>
      <c r="F66" s="86">
        <f t="shared" si="10"/>
        <v>176840</v>
      </c>
      <c r="G66" s="22">
        <v>176840</v>
      </c>
      <c r="H66" s="26">
        <v>0</v>
      </c>
      <c r="I66" s="26">
        <v>0</v>
      </c>
      <c r="J66" s="29">
        <v>0</v>
      </c>
      <c r="K66" s="20">
        <f t="shared" si="2"/>
        <v>0</v>
      </c>
      <c r="N66" s="21">
        <f t="shared" si="3"/>
        <v>0</v>
      </c>
    </row>
    <row r="67" spans="1:14" ht="26.25" x14ac:dyDescent="0.25">
      <c r="A67" s="83" t="s">
        <v>75</v>
      </c>
      <c r="B67" s="87" t="s">
        <v>15</v>
      </c>
      <c r="C67" s="88" t="s">
        <v>69</v>
      </c>
      <c r="D67" s="25">
        <v>0</v>
      </c>
      <c r="E67" s="85">
        <f t="shared" si="9"/>
        <v>0</v>
      </c>
      <c r="F67" s="86">
        <f t="shared" si="10"/>
        <v>86000</v>
      </c>
      <c r="G67" s="22">
        <v>86000</v>
      </c>
      <c r="H67" s="26">
        <v>0</v>
      </c>
      <c r="I67" s="26">
        <v>0</v>
      </c>
      <c r="J67" s="29">
        <v>0</v>
      </c>
      <c r="K67" s="20">
        <f t="shared" si="2"/>
        <v>0</v>
      </c>
      <c r="N67" s="21">
        <f t="shared" si="3"/>
        <v>0</v>
      </c>
    </row>
    <row r="68" spans="1:14" ht="30" customHeight="1" x14ac:dyDescent="0.25">
      <c r="A68" s="83" t="s">
        <v>76</v>
      </c>
      <c r="B68" s="87" t="s">
        <v>15</v>
      </c>
      <c r="C68" s="88" t="s">
        <v>69</v>
      </c>
      <c r="D68" s="25">
        <v>11000</v>
      </c>
      <c r="E68" s="85">
        <f t="shared" si="9"/>
        <v>11000</v>
      </c>
      <c r="F68" s="86">
        <f t="shared" si="10"/>
        <v>11000</v>
      </c>
      <c r="G68" s="22">
        <v>0</v>
      </c>
      <c r="H68" s="26">
        <v>0</v>
      </c>
      <c r="I68" s="26">
        <v>0</v>
      </c>
      <c r="J68" s="29">
        <v>0</v>
      </c>
      <c r="K68" s="20">
        <f t="shared" si="2"/>
        <v>0</v>
      </c>
      <c r="N68" s="21">
        <f t="shared" si="3"/>
        <v>0</v>
      </c>
    </row>
    <row r="69" spans="1:14" ht="30" customHeight="1" x14ac:dyDescent="0.25">
      <c r="A69" s="83" t="s">
        <v>77</v>
      </c>
      <c r="B69" s="87" t="s">
        <v>15</v>
      </c>
      <c r="C69" s="88" t="s">
        <v>69</v>
      </c>
      <c r="D69" s="25">
        <v>0</v>
      </c>
      <c r="E69" s="85">
        <f t="shared" si="9"/>
        <v>0</v>
      </c>
      <c r="F69" s="86">
        <f t="shared" si="10"/>
        <v>135000</v>
      </c>
      <c r="G69" s="22">
        <v>135000</v>
      </c>
      <c r="H69" s="26">
        <v>0</v>
      </c>
      <c r="I69" s="26">
        <v>0</v>
      </c>
      <c r="J69" s="29">
        <v>0</v>
      </c>
      <c r="K69" s="20">
        <f t="shared" si="2"/>
        <v>0</v>
      </c>
      <c r="N69" s="21">
        <f t="shared" si="3"/>
        <v>0</v>
      </c>
    </row>
    <row r="70" spans="1:14" ht="15" x14ac:dyDescent="0.25">
      <c r="A70" s="83" t="s">
        <v>78</v>
      </c>
      <c r="B70" s="87" t="s">
        <v>15</v>
      </c>
      <c r="C70" s="88" t="s">
        <v>69</v>
      </c>
      <c r="D70" s="25">
        <v>0</v>
      </c>
      <c r="E70" s="85">
        <f t="shared" si="9"/>
        <v>0</v>
      </c>
      <c r="F70" s="86">
        <f t="shared" si="10"/>
        <v>170000</v>
      </c>
      <c r="G70" s="22">
        <v>170000</v>
      </c>
      <c r="H70" s="26">
        <v>0</v>
      </c>
      <c r="I70" s="26">
        <v>0</v>
      </c>
      <c r="J70" s="29">
        <v>0</v>
      </c>
      <c r="K70" s="20">
        <f t="shared" si="2"/>
        <v>0</v>
      </c>
      <c r="N70" s="21">
        <f t="shared" si="3"/>
        <v>0</v>
      </c>
    </row>
    <row r="71" spans="1:14" ht="15" x14ac:dyDescent="0.25">
      <c r="A71" s="83" t="s">
        <v>79</v>
      </c>
      <c r="B71" s="87" t="s">
        <v>15</v>
      </c>
      <c r="C71" s="88" t="s">
        <v>69</v>
      </c>
      <c r="D71" s="25">
        <v>8000</v>
      </c>
      <c r="E71" s="85">
        <f t="shared" si="9"/>
        <v>8000</v>
      </c>
      <c r="F71" s="86">
        <f t="shared" si="10"/>
        <v>8000</v>
      </c>
      <c r="G71" s="22">
        <v>0</v>
      </c>
      <c r="H71" s="26">
        <v>0</v>
      </c>
      <c r="I71" s="26">
        <v>0</v>
      </c>
      <c r="J71" s="29">
        <v>0</v>
      </c>
      <c r="K71" s="20">
        <f t="shared" si="2"/>
        <v>0</v>
      </c>
      <c r="M71" s="2"/>
      <c r="N71" s="21">
        <f t="shared" si="3"/>
        <v>0</v>
      </c>
    </row>
    <row r="72" spans="1:14" ht="27" thickBot="1" x14ac:dyDescent="0.3">
      <c r="A72" s="83" t="s">
        <v>80</v>
      </c>
      <c r="B72" s="87" t="s">
        <v>15</v>
      </c>
      <c r="C72" s="88" t="s">
        <v>69</v>
      </c>
      <c r="D72" s="25">
        <v>0</v>
      </c>
      <c r="E72" s="85">
        <f t="shared" si="9"/>
        <v>0</v>
      </c>
      <c r="F72" s="86">
        <f t="shared" si="10"/>
        <v>75000</v>
      </c>
      <c r="G72" s="22">
        <v>75000</v>
      </c>
      <c r="H72" s="26">
        <v>0</v>
      </c>
      <c r="I72" s="26">
        <v>0</v>
      </c>
      <c r="J72" s="29">
        <v>0</v>
      </c>
      <c r="K72" s="20">
        <f t="shared" si="2"/>
        <v>0</v>
      </c>
      <c r="M72" s="2"/>
      <c r="N72" s="21">
        <f t="shared" si="3"/>
        <v>0</v>
      </c>
    </row>
    <row r="73" spans="1:14" ht="15.75" thickBot="1" x14ac:dyDescent="0.3">
      <c r="A73" s="421" t="s">
        <v>81</v>
      </c>
      <c r="B73" s="422"/>
      <c r="C73" s="423"/>
      <c r="D73" s="63">
        <f>SUM(D61:D72)</f>
        <v>657500</v>
      </c>
      <c r="E73" s="63">
        <f t="shared" ref="E73:J73" si="11">SUM(E60:E72)</f>
        <v>657500</v>
      </c>
      <c r="F73" s="64">
        <f t="shared" si="11"/>
        <v>1565340</v>
      </c>
      <c r="G73" s="64">
        <f t="shared" si="11"/>
        <v>907840</v>
      </c>
      <c r="H73" s="64">
        <f t="shared" si="11"/>
        <v>0</v>
      </c>
      <c r="I73" s="89">
        <f t="shared" si="11"/>
        <v>0</v>
      </c>
      <c r="J73" s="90">
        <f t="shared" si="11"/>
        <v>0</v>
      </c>
      <c r="K73" s="20">
        <f t="shared" si="2"/>
        <v>0</v>
      </c>
      <c r="N73" s="21">
        <f t="shared" si="3"/>
        <v>0</v>
      </c>
    </row>
    <row r="74" spans="1:14" ht="20.100000000000001" customHeight="1" thickBot="1" x14ac:dyDescent="0.3">
      <c r="A74" s="405" t="s">
        <v>82</v>
      </c>
      <c r="B74" s="406"/>
      <c r="C74" s="406"/>
      <c r="D74" s="406"/>
      <c r="E74" s="406"/>
      <c r="F74" s="406"/>
      <c r="G74" s="406"/>
      <c r="H74" s="406"/>
      <c r="I74" s="406"/>
      <c r="J74" s="407"/>
      <c r="K74" s="20">
        <f t="shared" ref="K74:K148" si="12">D74-E74</f>
        <v>0</v>
      </c>
      <c r="N74" s="21">
        <f t="shared" si="3"/>
        <v>0</v>
      </c>
    </row>
    <row r="75" spans="1:14" ht="51" customHeight="1" x14ac:dyDescent="0.25">
      <c r="A75" s="91" t="s">
        <v>83</v>
      </c>
      <c r="B75" s="50" t="s">
        <v>15</v>
      </c>
      <c r="C75" s="41" t="s">
        <v>84</v>
      </c>
      <c r="D75" s="85">
        <v>154581</v>
      </c>
      <c r="E75" s="85">
        <f t="shared" ref="E75:E80" si="13">D75</f>
        <v>154581</v>
      </c>
      <c r="F75" s="92">
        <f t="shared" ref="F75:F80" si="14">D75+G75+H75+I75+J75</f>
        <v>154581</v>
      </c>
      <c r="G75" s="22">
        <v>0</v>
      </c>
      <c r="H75" s="26">
        <v>0</v>
      </c>
      <c r="I75" s="26">
        <v>0</v>
      </c>
      <c r="J75" s="29">
        <v>0</v>
      </c>
      <c r="K75" s="20">
        <f t="shared" si="12"/>
        <v>0</v>
      </c>
      <c r="N75" s="21">
        <f t="shared" si="3"/>
        <v>0</v>
      </c>
    </row>
    <row r="76" spans="1:14" ht="45" customHeight="1" x14ac:dyDescent="0.25">
      <c r="A76" s="83" t="s">
        <v>85</v>
      </c>
      <c r="B76" s="87" t="s">
        <v>15</v>
      </c>
      <c r="C76" s="88" t="s">
        <v>84</v>
      </c>
      <c r="D76" s="85">
        <v>1000</v>
      </c>
      <c r="E76" s="85">
        <f t="shared" si="13"/>
        <v>1000</v>
      </c>
      <c r="F76" s="92">
        <f t="shared" si="14"/>
        <v>30000</v>
      </c>
      <c r="G76" s="22">
        <v>29000</v>
      </c>
      <c r="H76" s="26">
        <v>0</v>
      </c>
      <c r="I76" s="26">
        <v>0</v>
      </c>
      <c r="J76" s="29">
        <v>0</v>
      </c>
      <c r="K76" s="20">
        <f t="shared" si="12"/>
        <v>0</v>
      </c>
      <c r="M76" s="2"/>
      <c r="N76" s="21">
        <f t="shared" si="3"/>
        <v>0</v>
      </c>
    </row>
    <row r="77" spans="1:14" ht="51.75" x14ac:dyDescent="0.25">
      <c r="A77" s="83" t="s">
        <v>86</v>
      </c>
      <c r="B77" s="87" t="s">
        <v>15</v>
      </c>
      <c r="C77" s="88" t="s">
        <v>84</v>
      </c>
      <c r="D77" s="85">
        <v>1000</v>
      </c>
      <c r="E77" s="85">
        <f t="shared" si="13"/>
        <v>1000</v>
      </c>
      <c r="F77" s="92">
        <f t="shared" si="14"/>
        <v>120000</v>
      </c>
      <c r="G77" s="22">
        <v>119000</v>
      </c>
      <c r="H77" s="26">
        <v>0</v>
      </c>
      <c r="I77" s="26">
        <v>0</v>
      </c>
      <c r="J77" s="29">
        <v>0</v>
      </c>
      <c r="K77" s="20">
        <f t="shared" si="12"/>
        <v>0</v>
      </c>
      <c r="N77" s="21">
        <f t="shared" si="3"/>
        <v>0</v>
      </c>
    </row>
    <row r="78" spans="1:14" ht="15" x14ac:dyDescent="0.25">
      <c r="A78" s="83" t="s">
        <v>87</v>
      </c>
      <c r="B78" s="87" t="s">
        <v>15</v>
      </c>
      <c r="C78" s="88" t="s">
        <v>84</v>
      </c>
      <c r="D78" s="85">
        <v>134000</v>
      </c>
      <c r="E78" s="85">
        <f t="shared" si="13"/>
        <v>134000</v>
      </c>
      <c r="F78" s="92">
        <f t="shared" si="14"/>
        <v>134000</v>
      </c>
      <c r="G78" s="22">
        <v>0</v>
      </c>
      <c r="H78" s="26">
        <v>0</v>
      </c>
      <c r="I78" s="26">
        <v>0</v>
      </c>
      <c r="J78" s="29">
        <v>0</v>
      </c>
      <c r="K78" s="20">
        <f t="shared" si="12"/>
        <v>0</v>
      </c>
      <c r="N78" s="21">
        <f t="shared" si="3"/>
        <v>0</v>
      </c>
    </row>
    <row r="79" spans="1:14" ht="63.75" customHeight="1" x14ac:dyDescent="0.25">
      <c r="A79" s="83" t="s">
        <v>88</v>
      </c>
      <c r="B79" s="87" t="s">
        <v>15</v>
      </c>
      <c r="C79" s="88" t="s">
        <v>84</v>
      </c>
      <c r="D79" s="85">
        <v>0</v>
      </c>
      <c r="E79" s="85">
        <f t="shared" si="13"/>
        <v>0</v>
      </c>
      <c r="F79" s="92">
        <f t="shared" si="14"/>
        <v>70000</v>
      </c>
      <c r="G79" s="22">
        <v>70000</v>
      </c>
      <c r="H79" s="26">
        <v>0</v>
      </c>
      <c r="I79" s="26">
        <v>0</v>
      </c>
      <c r="J79" s="29">
        <v>0</v>
      </c>
      <c r="K79" s="20">
        <f t="shared" si="12"/>
        <v>0</v>
      </c>
      <c r="N79" s="21">
        <f t="shared" si="3"/>
        <v>0</v>
      </c>
    </row>
    <row r="80" spans="1:14" ht="15" x14ac:dyDescent="0.25">
      <c r="A80" s="83" t="s">
        <v>89</v>
      </c>
      <c r="B80" s="87" t="s">
        <v>15</v>
      </c>
      <c r="C80" s="88" t="s">
        <v>84</v>
      </c>
      <c r="D80" s="85">
        <v>0</v>
      </c>
      <c r="E80" s="85">
        <f t="shared" si="13"/>
        <v>0</v>
      </c>
      <c r="F80" s="92">
        <f t="shared" si="14"/>
        <v>70000</v>
      </c>
      <c r="G80" s="22">
        <v>70000</v>
      </c>
      <c r="H80" s="26">
        <v>0</v>
      </c>
      <c r="I80" s="26">
        <v>0</v>
      </c>
      <c r="J80" s="29">
        <v>0</v>
      </c>
      <c r="K80" s="20">
        <f t="shared" si="12"/>
        <v>0</v>
      </c>
      <c r="N80" s="21">
        <f t="shared" si="3"/>
        <v>0</v>
      </c>
    </row>
    <row r="81" spans="1:14" ht="15.75" thickBot="1" x14ac:dyDescent="0.3">
      <c r="A81" s="402" t="s">
        <v>90</v>
      </c>
      <c r="B81" s="403"/>
      <c r="C81" s="404"/>
      <c r="D81" s="93">
        <f t="shared" ref="D81:J81" si="15">SUM(D75:D80)</f>
        <v>290581</v>
      </c>
      <c r="E81" s="93">
        <f t="shared" si="15"/>
        <v>290581</v>
      </c>
      <c r="F81" s="93">
        <f t="shared" si="15"/>
        <v>578581</v>
      </c>
      <c r="G81" s="93">
        <f t="shared" si="15"/>
        <v>288000</v>
      </c>
      <c r="H81" s="94">
        <f t="shared" si="15"/>
        <v>0</v>
      </c>
      <c r="I81" s="94">
        <f t="shared" si="15"/>
        <v>0</v>
      </c>
      <c r="J81" s="95">
        <f t="shared" si="15"/>
        <v>0</v>
      </c>
      <c r="K81" s="20">
        <f t="shared" si="12"/>
        <v>0</v>
      </c>
      <c r="N81" s="21">
        <f t="shared" si="3"/>
        <v>0</v>
      </c>
    </row>
    <row r="82" spans="1:14" ht="20.100000000000001" customHeight="1" thickBot="1" x14ac:dyDescent="0.3">
      <c r="A82" s="405" t="s">
        <v>91</v>
      </c>
      <c r="B82" s="406"/>
      <c r="C82" s="406"/>
      <c r="D82" s="406"/>
      <c r="E82" s="406"/>
      <c r="F82" s="406"/>
      <c r="G82" s="406"/>
      <c r="H82" s="406"/>
      <c r="I82" s="406"/>
      <c r="J82" s="407"/>
      <c r="K82" s="20">
        <f t="shared" si="12"/>
        <v>0</v>
      </c>
      <c r="N82" s="21">
        <f t="shared" si="3"/>
        <v>0</v>
      </c>
    </row>
    <row r="83" spans="1:14" ht="79.5" customHeight="1" x14ac:dyDescent="0.25">
      <c r="A83" s="91" t="s">
        <v>92</v>
      </c>
      <c r="B83" s="50" t="s">
        <v>15</v>
      </c>
      <c r="C83" s="41" t="s">
        <v>93</v>
      </c>
      <c r="D83" s="85">
        <v>1000000</v>
      </c>
      <c r="E83" s="85">
        <f>D83</f>
        <v>1000000</v>
      </c>
      <c r="F83" s="86">
        <f>D83+G83+H83+I83+J83</f>
        <v>1000000</v>
      </c>
      <c r="G83" s="96">
        <v>0</v>
      </c>
      <c r="H83" s="97">
        <v>0</v>
      </c>
      <c r="I83" s="97">
        <v>0</v>
      </c>
      <c r="J83" s="98">
        <v>0</v>
      </c>
      <c r="K83" s="20">
        <f t="shared" si="12"/>
        <v>0</v>
      </c>
      <c r="N83" s="21">
        <f t="shared" si="3"/>
        <v>0</v>
      </c>
    </row>
    <row r="84" spans="1:14" ht="45.75" customHeight="1" x14ac:dyDescent="0.25">
      <c r="A84" s="83" t="s">
        <v>94</v>
      </c>
      <c r="B84" s="87" t="s">
        <v>15</v>
      </c>
      <c r="C84" s="88" t="s">
        <v>93</v>
      </c>
      <c r="D84" s="25">
        <v>305000</v>
      </c>
      <c r="E84" s="85">
        <f t="shared" ref="E84:E150" si="16">D84</f>
        <v>305000</v>
      </c>
      <c r="F84" s="86">
        <f t="shared" ref="F84:F150" si="17">D84+G84+H84+I84+J84</f>
        <v>305000</v>
      </c>
      <c r="G84" s="96">
        <v>0</v>
      </c>
      <c r="H84" s="97">
        <v>0</v>
      </c>
      <c r="I84" s="97">
        <v>0</v>
      </c>
      <c r="J84" s="98">
        <v>0</v>
      </c>
      <c r="K84" s="20">
        <f t="shared" si="12"/>
        <v>0</v>
      </c>
      <c r="M84" s="2"/>
      <c r="N84" s="21">
        <f t="shared" si="3"/>
        <v>0</v>
      </c>
    </row>
    <row r="85" spans="1:14" ht="26.25" x14ac:dyDescent="0.25">
      <c r="A85" s="83" t="s">
        <v>95</v>
      </c>
      <c r="B85" s="87" t="s">
        <v>15</v>
      </c>
      <c r="C85" s="88" t="s">
        <v>93</v>
      </c>
      <c r="D85" s="25">
        <v>215000</v>
      </c>
      <c r="E85" s="85">
        <f t="shared" si="16"/>
        <v>215000</v>
      </c>
      <c r="F85" s="86">
        <f t="shared" si="17"/>
        <v>215000</v>
      </c>
      <c r="G85" s="96">
        <v>0</v>
      </c>
      <c r="H85" s="97">
        <v>0</v>
      </c>
      <c r="I85" s="97">
        <v>0</v>
      </c>
      <c r="J85" s="98">
        <v>0</v>
      </c>
      <c r="K85" s="20">
        <f t="shared" si="12"/>
        <v>0</v>
      </c>
      <c r="M85" s="2"/>
      <c r="N85" s="21">
        <f t="shared" si="3"/>
        <v>0</v>
      </c>
    </row>
    <row r="86" spans="1:14" ht="39" x14ac:dyDescent="0.25">
      <c r="A86" s="269" t="s">
        <v>457</v>
      </c>
      <c r="B86" s="335" t="s">
        <v>15</v>
      </c>
      <c r="C86" s="336" t="s">
        <v>93</v>
      </c>
      <c r="D86" s="155">
        <v>0</v>
      </c>
      <c r="E86" s="337">
        <f t="shared" si="16"/>
        <v>0</v>
      </c>
      <c r="F86" s="338">
        <f t="shared" si="17"/>
        <v>1500000</v>
      </c>
      <c r="G86" s="377">
        <v>1500000</v>
      </c>
      <c r="H86" s="378">
        <v>0</v>
      </c>
      <c r="I86" s="378">
        <v>0</v>
      </c>
      <c r="J86" s="379">
        <v>0</v>
      </c>
      <c r="K86" s="20">
        <f t="shared" si="12"/>
        <v>0</v>
      </c>
      <c r="M86" s="2"/>
      <c r="N86" s="21">
        <f t="shared" si="3"/>
        <v>0</v>
      </c>
    </row>
    <row r="87" spans="1:14" ht="26.25" x14ac:dyDescent="0.25">
      <c r="A87" s="269" t="s">
        <v>96</v>
      </c>
      <c r="B87" s="335" t="s">
        <v>15</v>
      </c>
      <c r="C87" s="336" t="s">
        <v>93</v>
      </c>
      <c r="D87" s="155">
        <v>1632000</v>
      </c>
      <c r="E87" s="337">
        <f t="shared" si="16"/>
        <v>1632000</v>
      </c>
      <c r="F87" s="338">
        <f t="shared" si="17"/>
        <v>1832000</v>
      </c>
      <c r="G87" s="157">
        <v>200000</v>
      </c>
      <c r="H87" s="158">
        <v>0</v>
      </c>
      <c r="I87" s="158">
        <v>0</v>
      </c>
      <c r="J87" s="159">
        <v>0</v>
      </c>
      <c r="K87" s="20">
        <f t="shared" si="12"/>
        <v>0</v>
      </c>
      <c r="M87" s="2"/>
      <c r="N87" s="21">
        <f t="shared" si="3"/>
        <v>0</v>
      </c>
    </row>
    <row r="88" spans="1:14" ht="15" x14ac:dyDescent="0.25">
      <c r="A88" s="99" t="s">
        <v>97</v>
      </c>
      <c r="B88" s="100" t="s">
        <v>15</v>
      </c>
      <c r="C88" s="101" t="s">
        <v>93</v>
      </c>
      <c r="D88" s="102">
        <v>5120000</v>
      </c>
      <c r="E88" s="103">
        <f t="shared" si="16"/>
        <v>5120000</v>
      </c>
      <c r="F88" s="104">
        <f t="shared" si="17"/>
        <v>5120000</v>
      </c>
      <c r="G88" s="60">
        <v>0</v>
      </c>
      <c r="H88" s="61">
        <v>0</v>
      </c>
      <c r="I88" s="61">
        <v>0</v>
      </c>
      <c r="J88" s="62">
        <v>0</v>
      </c>
      <c r="K88" s="20">
        <f t="shared" si="12"/>
        <v>0</v>
      </c>
      <c r="N88" s="21">
        <f t="shared" si="3"/>
        <v>0</v>
      </c>
    </row>
    <row r="89" spans="1:14" ht="15" x14ac:dyDescent="0.25">
      <c r="A89" s="83" t="s">
        <v>98</v>
      </c>
      <c r="B89" s="87" t="s">
        <v>15</v>
      </c>
      <c r="C89" s="88" t="s">
        <v>93</v>
      </c>
      <c r="D89" s="25">
        <v>1000</v>
      </c>
      <c r="E89" s="85">
        <f t="shared" si="16"/>
        <v>1000</v>
      </c>
      <c r="F89" s="86">
        <f t="shared" si="17"/>
        <v>290000</v>
      </c>
      <c r="G89" s="22">
        <v>289000</v>
      </c>
      <c r="H89" s="26">
        <v>0</v>
      </c>
      <c r="I89" s="26">
        <v>0</v>
      </c>
      <c r="J89" s="29">
        <v>0</v>
      </c>
      <c r="K89" s="20">
        <f t="shared" si="12"/>
        <v>0</v>
      </c>
      <c r="N89" s="21">
        <f t="shared" si="3"/>
        <v>0</v>
      </c>
    </row>
    <row r="90" spans="1:14" s="105" customFormat="1" ht="26.25" x14ac:dyDescent="0.25">
      <c r="A90" s="83" t="s">
        <v>99</v>
      </c>
      <c r="B90" s="87" t="s">
        <v>15</v>
      </c>
      <c r="C90" s="88" t="s">
        <v>93</v>
      </c>
      <c r="D90" s="25">
        <v>1000</v>
      </c>
      <c r="E90" s="85">
        <f t="shared" si="16"/>
        <v>1000</v>
      </c>
      <c r="F90" s="86">
        <f t="shared" si="17"/>
        <v>161000</v>
      </c>
      <c r="G90" s="22">
        <v>160000</v>
      </c>
      <c r="H90" s="26">
        <v>0</v>
      </c>
      <c r="I90" s="26">
        <v>0</v>
      </c>
      <c r="J90" s="29">
        <v>0</v>
      </c>
      <c r="K90" s="20">
        <f t="shared" si="12"/>
        <v>0</v>
      </c>
      <c r="N90" s="21">
        <f t="shared" si="3"/>
        <v>0</v>
      </c>
    </row>
    <row r="91" spans="1:14" s="105" customFormat="1" ht="39" x14ac:dyDescent="0.25">
      <c r="A91" s="83" t="s">
        <v>100</v>
      </c>
      <c r="B91" s="87" t="s">
        <v>15</v>
      </c>
      <c r="C91" s="88" t="s">
        <v>93</v>
      </c>
      <c r="D91" s="25">
        <v>26000</v>
      </c>
      <c r="E91" s="85">
        <f t="shared" si="16"/>
        <v>26000</v>
      </c>
      <c r="F91" s="86">
        <f t="shared" si="17"/>
        <v>26000</v>
      </c>
      <c r="G91" s="22">
        <v>0</v>
      </c>
      <c r="H91" s="26">
        <v>0</v>
      </c>
      <c r="I91" s="26">
        <v>0</v>
      </c>
      <c r="J91" s="29">
        <v>0</v>
      </c>
      <c r="K91" s="20">
        <f t="shared" si="12"/>
        <v>0</v>
      </c>
      <c r="N91" s="21">
        <f t="shared" si="3"/>
        <v>0</v>
      </c>
    </row>
    <row r="92" spans="1:14" ht="15" x14ac:dyDescent="0.25">
      <c r="A92" s="83" t="s">
        <v>101</v>
      </c>
      <c r="B92" s="87" t="s">
        <v>15</v>
      </c>
      <c r="C92" s="88" t="s">
        <v>93</v>
      </c>
      <c r="D92" s="25">
        <v>5000</v>
      </c>
      <c r="E92" s="85">
        <f t="shared" si="16"/>
        <v>5000</v>
      </c>
      <c r="F92" s="86">
        <f t="shared" si="17"/>
        <v>162000</v>
      </c>
      <c r="G92" s="22">
        <v>157000</v>
      </c>
      <c r="H92" s="26">
        <v>0</v>
      </c>
      <c r="I92" s="26">
        <v>0</v>
      </c>
      <c r="J92" s="29">
        <v>0</v>
      </c>
      <c r="K92" s="20">
        <f t="shared" si="12"/>
        <v>0</v>
      </c>
      <c r="N92" s="21">
        <f t="shared" si="3"/>
        <v>0</v>
      </c>
    </row>
    <row r="93" spans="1:14" ht="15" x14ac:dyDescent="0.25">
      <c r="A93" s="83" t="s">
        <v>102</v>
      </c>
      <c r="B93" s="87" t="s">
        <v>15</v>
      </c>
      <c r="C93" s="88" t="s">
        <v>93</v>
      </c>
      <c r="D93" s="25">
        <v>5000</v>
      </c>
      <c r="E93" s="85">
        <f t="shared" si="16"/>
        <v>5000</v>
      </c>
      <c r="F93" s="86">
        <f t="shared" si="17"/>
        <v>162000</v>
      </c>
      <c r="G93" s="22">
        <v>157000</v>
      </c>
      <c r="H93" s="26">
        <v>0</v>
      </c>
      <c r="I93" s="26">
        <v>0</v>
      </c>
      <c r="J93" s="29">
        <v>0</v>
      </c>
      <c r="K93" s="20">
        <f t="shared" si="12"/>
        <v>0</v>
      </c>
      <c r="N93" s="21">
        <f t="shared" si="3"/>
        <v>0</v>
      </c>
    </row>
    <row r="94" spans="1:14" ht="29.25" customHeight="1" x14ac:dyDescent="0.25">
      <c r="A94" s="83" t="s">
        <v>103</v>
      </c>
      <c r="B94" s="87" t="s">
        <v>15</v>
      </c>
      <c r="C94" s="88" t="s">
        <v>93</v>
      </c>
      <c r="D94" s="25">
        <v>1000</v>
      </c>
      <c r="E94" s="85">
        <f t="shared" si="16"/>
        <v>1000</v>
      </c>
      <c r="F94" s="86">
        <f t="shared" si="17"/>
        <v>161000</v>
      </c>
      <c r="G94" s="22">
        <v>160000</v>
      </c>
      <c r="H94" s="26">
        <v>0</v>
      </c>
      <c r="I94" s="26">
        <v>0</v>
      </c>
      <c r="J94" s="29">
        <v>0</v>
      </c>
      <c r="K94" s="20">
        <f t="shared" si="12"/>
        <v>0</v>
      </c>
      <c r="N94" s="21">
        <f t="shared" si="3"/>
        <v>0</v>
      </c>
    </row>
    <row r="95" spans="1:14" ht="30" customHeight="1" x14ac:dyDescent="0.25">
      <c r="A95" s="83" t="s">
        <v>104</v>
      </c>
      <c r="B95" s="87" t="s">
        <v>15</v>
      </c>
      <c r="C95" s="88" t="s">
        <v>93</v>
      </c>
      <c r="D95" s="25">
        <v>1000</v>
      </c>
      <c r="E95" s="85">
        <f t="shared" si="16"/>
        <v>1000</v>
      </c>
      <c r="F95" s="86">
        <f t="shared" si="17"/>
        <v>99000</v>
      </c>
      <c r="G95" s="22">
        <v>98000</v>
      </c>
      <c r="H95" s="26">
        <v>0</v>
      </c>
      <c r="I95" s="26">
        <v>0</v>
      </c>
      <c r="J95" s="29">
        <v>0</v>
      </c>
      <c r="K95" s="20">
        <f t="shared" si="12"/>
        <v>0</v>
      </c>
      <c r="N95" s="21">
        <f t="shared" si="3"/>
        <v>0</v>
      </c>
    </row>
    <row r="96" spans="1:14" ht="30.75" customHeight="1" x14ac:dyDescent="0.25">
      <c r="A96" s="83" t="s">
        <v>105</v>
      </c>
      <c r="B96" s="87" t="s">
        <v>15</v>
      </c>
      <c r="C96" s="88" t="s">
        <v>93</v>
      </c>
      <c r="D96" s="25">
        <v>154819</v>
      </c>
      <c r="E96" s="85">
        <f t="shared" si="16"/>
        <v>154819</v>
      </c>
      <c r="F96" s="86">
        <f t="shared" si="17"/>
        <v>154819</v>
      </c>
      <c r="G96" s="22">
        <v>0</v>
      </c>
      <c r="H96" s="26">
        <v>0</v>
      </c>
      <c r="I96" s="26">
        <v>0</v>
      </c>
      <c r="J96" s="29">
        <v>0</v>
      </c>
      <c r="K96" s="20">
        <f t="shared" si="12"/>
        <v>0</v>
      </c>
      <c r="N96" s="21">
        <f t="shared" si="3"/>
        <v>0</v>
      </c>
    </row>
    <row r="97" spans="1:14" ht="26.25" x14ac:dyDescent="0.25">
      <c r="A97" s="83" t="s">
        <v>106</v>
      </c>
      <c r="B97" s="87" t="s">
        <v>15</v>
      </c>
      <c r="C97" s="88" t="s">
        <v>93</v>
      </c>
      <c r="D97" s="25">
        <v>27000</v>
      </c>
      <c r="E97" s="85">
        <f t="shared" si="16"/>
        <v>27000</v>
      </c>
      <c r="F97" s="86">
        <f t="shared" si="17"/>
        <v>27000</v>
      </c>
      <c r="G97" s="22">
        <v>0</v>
      </c>
      <c r="H97" s="26">
        <v>0</v>
      </c>
      <c r="I97" s="26">
        <v>0</v>
      </c>
      <c r="J97" s="29">
        <v>0</v>
      </c>
      <c r="K97" s="20">
        <f t="shared" si="12"/>
        <v>0</v>
      </c>
      <c r="N97" s="21">
        <f t="shared" si="3"/>
        <v>0</v>
      </c>
    </row>
    <row r="98" spans="1:14" s="105" customFormat="1" ht="21.75" customHeight="1" x14ac:dyDescent="0.25">
      <c r="A98" s="83" t="s">
        <v>107</v>
      </c>
      <c r="B98" s="87" t="s">
        <v>15</v>
      </c>
      <c r="C98" s="88" t="s">
        <v>93</v>
      </c>
      <c r="D98" s="25">
        <v>17000</v>
      </c>
      <c r="E98" s="85">
        <f t="shared" si="16"/>
        <v>17000</v>
      </c>
      <c r="F98" s="86">
        <f t="shared" si="17"/>
        <v>17000</v>
      </c>
      <c r="G98" s="22">
        <v>0</v>
      </c>
      <c r="H98" s="26">
        <v>0</v>
      </c>
      <c r="I98" s="26">
        <v>0</v>
      </c>
      <c r="J98" s="29">
        <v>0</v>
      </c>
      <c r="K98" s="20">
        <f t="shared" si="12"/>
        <v>0</v>
      </c>
      <c r="N98" s="21">
        <f t="shared" si="3"/>
        <v>0</v>
      </c>
    </row>
    <row r="99" spans="1:14" s="105" customFormat="1" ht="35.25" customHeight="1" x14ac:dyDescent="0.25">
      <c r="A99" s="83" t="s">
        <v>108</v>
      </c>
      <c r="B99" s="87" t="s">
        <v>15</v>
      </c>
      <c r="C99" s="88" t="s">
        <v>93</v>
      </c>
      <c r="D99" s="25">
        <v>1000</v>
      </c>
      <c r="E99" s="85">
        <f t="shared" si="16"/>
        <v>1000</v>
      </c>
      <c r="F99" s="86">
        <f t="shared" si="17"/>
        <v>160650</v>
      </c>
      <c r="G99" s="22">
        <v>159650</v>
      </c>
      <c r="H99" s="26"/>
      <c r="I99" s="26"/>
      <c r="J99" s="29"/>
      <c r="K99" s="20">
        <f t="shared" si="12"/>
        <v>0</v>
      </c>
      <c r="N99" s="21">
        <f t="shared" si="3"/>
        <v>0</v>
      </c>
    </row>
    <row r="100" spans="1:14" s="105" customFormat="1" ht="39.75" customHeight="1" x14ac:dyDescent="0.25">
      <c r="A100" s="83" t="s">
        <v>109</v>
      </c>
      <c r="B100" s="87" t="s">
        <v>15</v>
      </c>
      <c r="C100" s="88" t="s">
        <v>93</v>
      </c>
      <c r="D100" s="25">
        <v>1000</v>
      </c>
      <c r="E100" s="85">
        <f t="shared" si="16"/>
        <v>1000</v>
      </c>
      <c r="F100" s="86">
        <f t="shared" si="17"/>
        <v>40000</v>
      </c>
      <c r="G100" s="22">
        <v>39000</v>
      </c>
      <c r="H100" s="26">
        <v>0</v>
      </c>
      <c r="I100" s="26">
        <v>0</v>
      </c>
      <c r="J100" s="29">
        <v>0</v>
      </c>
      <c r="K100" s="20">
        <f t="shared" si="12"/>
        <v>0</v>
      </c>
      <c r="N100" s="21">
        <f t="shared" si="3"/>
        <v>0</v>
      </c>
    </row>
    <row r="101" spans="1:14" s="105" customFormat="1" ht="26.25" x14ac:dyDescent="0.25">
      <c r="A101" s="83" t="s">
        <v>110</v>
      </c>
      <c r="B101" s="87" t="s">
        <v>15</v>
      </c>
      <c r="C101" s="88" t="s">
        <v>93</v>
      </c>
      <c r="D101" s="25">
        <v>0</v>
      </c>
      <c r="E101" s="85">
        <f t="shared" si="16"/>
        <v>0</v>
      </c>
      <c r="F101" s="86">
        <f t="shared" si="17"/>
        <v>11900</v>
      </c>
      <c r="G101" s="22">
        <v>11900</v>
      </c>
      <c r="H101" s="26">
        <v>0</v>
      </c>
      <c r="I101" s="26">
        <v>0</v>
      </c>
      <c r="J101" s="29">
        <v>0</v>
      </c>
      <c r="K101" s="20">
        <f t="shared" si="12"/>
        <v>0</v>
      </c>
      <c r="N101" s="21">
        <f t="shared" si="3"/>
        <v>0</v>
      </c>
    </row>
    <row r="102" spans="1:14" s="105" customFormat="1" ht="26.25" x14ac:dyDescent="0.25">
      <c r="A102" s="83" t="s">
        <v>111</v>
      </c>
      <c r="B102" s="87" t="s">
        <v>15</v>
      </c>
      <c r="C102" s="88" t="s">
        <v>93</v>
      </c>
      <c r="D102" s="25">
        <v>0</v>
      </c>
      <c r="E102" s="85">
        <f t="shared" si="16"/>
        <v>0</v>
      </c>
      <c r="F102" s="86">
        <f t="shared" si="17"/>
        <v>11900</v>
      </c>
      <c r="G102" s="22">
        <v>11900</v>
      </c>
      <c r="H102" s="26">
        <v>0</v>
      </c>
      <c r="I102" s="26">
        <v>0</v>
      </c>
      <c r="J102" s="29">
        <v>0</v>
      </c>
      <c r="K102" s="20">
        <f t="shared" si="12"/>
        <v>0</v>
      </c>
      <c r="N102" s="21">
        <f t="shared" si="3"/>
        <v>0</v>
      </c>
    </row>
    <row r="103" spans="1:14" s="105" customFormat="1" ht="26.25" x14ac:dyDescent="0.25">
      <c r="A103" s="83" t="s">
        <v>112</v>
      </c>
      <c r="B103" s="87" t="s">
        <v>15</v>
      </c>
      <c r="C103" s="88" t="s">
        <v>93</v>
      </c>
      <c r="D103" s="25">
        <v>0</v>
      </c>
      <c r="E103" s="85">
        <f t="shared" si="16"/>
        <v>0</v>
      </c>
      <c r="F103" s="86">
        <f t="shared" si="17"/>
        <v>11900</v>
      </c>
      <c r="G103" s="22">
        <v>11900</v>
      </c>
      <c r="H103" s="26">
        <v>0</v>
      </c>
      <c r="I103" s="26">
        <v>0</v>
      </c>
      <c r="J103" s="29">
        <v>0</v>
      </c>
      <c r="K103" s="20">
        <f t="shared" si="12"/>
        <v>0</v>
      </c>
      <c r="N103" s="21">
        <f t="shared" si="3"/>
        <v>0</v>
      </c>
    </row>
    <row r="104" spans="1:14" s="105" customFormat="1" ht="26.25" x14ac:dyDescent="0.25">
      <c r="A104" s="83" t="s">
        <v>113</v>
      </c>
      <c r="B104" s="87" t="s">
        <v>15</v>
      </c>
      <c r="C104" s="88" t="s">
        <v>93</v>
      </c>
      <c r="D104" s="25">
        <v>0</v>
      </c>
      <c r="E104" s="85">
        <f t="shared" si="16"/>
        <v>0</v>
      </c>
      <c r="F104" s="86">
        <f t="shared" si="17"/>
        <v>28560</v>
      </c>
      <c r="G104" s="22">
        <v>28560</v>
      </c>
      <c r="H104" s="26">
        <v>0</v>
      </c>
      <c r="I104" s="26">
        <v>0</v>
      </c>
      <c r="J104" s="29">
        <v>0</v>
      </c>
      <c r="K104" s="20">
        <f t="shared" si="12"/>
        <v>0</v>
      </c>
      <c r="N104" s="21">
        <f t="shared" ref="N104:N190" si="18">E104+G104-F104+H104+I104+J104</f>
        <v>0</v>
      </c>
    </row>
    <row r="105" spans="1:14" s="105" customFormat="1" ht="26.25" x14ac:dyDescent="0.25">
      <c r="A105" s="83" t="s">
        <v>114</v>
      </c>
      <c r="B105" s="87" t="s">
        <v>15</v>
      </c>
      <c r="C105" s="88" t="s">
        <v>93</v>
      </c>
      <c r="D105" s="25">
        <v>0</v>
      </c>
      <c r="E105" s="85">
        <f t="shared" si="16"/>
        <v>0</v>
      </c>
      <c r="F105" s="86">
        <f t="shared" si="17"/>
        <v>11900</v>
      </c>
      <c r="G105" s="22">
        <v>11900</v>
      </c>
      <c r="H105" s="26">
        <v>0</v>
      </c>
      <c r="I105" s="26">
        <v>0</v>
      </c>
      <c r="J105" s="29">
        <v>0</v>
      </c>
      <c r="K105" s="20">
        <f t="shared" si="12"/>
        <v>0</v>
      </c>
      <c r="N105" s="21">
        <f t="shared" si="18"/>
        <v>0</v>
      </c>
    </row>
    <row r="106" spans="1:14" s="105" customFormat="1" ht="26.25" x14ac:dyDescent="0.25">
      <c r="A106" s="83" t="s">
        <v>115</v>
      </c>
      <c r="B106" s="87" t="s">
        <v>15</v>
      </c>
      <c r="C106" s="88" t="s">
        <v>93</v>
      </c>
      <c r="D106" s="25">
        <v>0</v>
      </c>
      <c r="E106" s="85">
        <f t="shared" si="16"/>
        <v>0</v>
      </c>
      <c r="F106" s="86">
        <f t="shared" si="17"/>
        <v>14280</v>
      </c>
      <c r="G106" s="22">
        <v>14280</v>
      </c>
      <c r="H106" s="26">
        <v>0</v>
      </c>
      <c r="I106" s="26">
        <v>0</v>
      </c>
      <c r="J106" s="29">
        <v>0</v>
      </c>
      <c r="K106" s="20">
        <f t="shared" si="12"/>
        <v>0</v>
      </c>
      <c r="N106" s="21">
        <f t="shared" si="18"/>
        <v>0</v>
      </c>
    </row>
    <row r="107" spans="1:14" s="105" customFormat="1" ht="26.25" x14ac:dyDescent="0.25">
      <c r="A107" s="83" t="s">
        <v>116</v>
      </c>
      <c r="B107" s="87" t="s">
        <v>15</v>
      </c>
      <c r="C107" s="88" t="s">
        <v>93</v>
      </c>
      <c r="D107" s="25">
        <v>0</v>
      </c>
      <c r="E107" s="85">
        <f t="shared" si="16"/>
        <v>0</v>
      </c>
      <c r="F107" s="86">
        <f t="shared" si="17"/>
        <v>9520</v>
      </c>
      <c r="G107" s="22">
        <v>9520</v>
      </c>
      <c r="H107" s="26">
        <v>0</v>
      </c>
      <c r="I107" s="26">
        <v>0</v>
      </c>
      <c r="J107" s="29">
        <v>0</v>
      </c>
      <c r="K107" s="20">
        <f t="shared" si="12"/>
        <v>0</v>
      </c>
      <c r="N107" s="21">
        <f t="shared" si="18"/>
        <v>0</v>
      </c>
    </row>
    <row r="108" spans="1:14" s="105" customFormat="1" ht="26.25" x14ac:dyDescent="0.25">
      <c r="A108" s="83" t="s">
        <v>117</v>
      </c>
      <c r="B108" s="87" t="s">
        <v>15</v>
      </c>
      <c r="C108" s="88" t="s">
        <v>93</v>
      </c>
      <c r="D108" s="25">
        <v>1000</v>
      </c>
      <c r="E108" s="85">
        <f t="shared" si="16"/>
        <v>1000</v>
      </c>
      <c r="F108" s="86">
        <f t="shared" si="17"/>
        <v>160000</v>
      </c>
      <c r="G108" s="22">
        <v>159000</v>
      </c>
      <c r="H108" s="26">
        <v>0</v>
      </c>
      <c r="I108" s="26">
        <v>0</v>
      </c>
      <c r="J108" s="29">
        <v>0</v>
      </c>
      <c r="K108" s="20">
        <f t="shared" si="12"/>
        <v>0</v>
      </c>
      <c r="N108" s="21">
        <f t="shared" si="18"/>
        <v>0</v>
      </c>
    </row>
    <row r="109" spans="1:14" s="105" customFormat="1" ht="31.5" customHeight="1" x14ac:dyDescent="0.25">
      <c r="A109" s="83" t="s">
        <v>118</v>
      </c>
      <c r="B109" s="87" t="s">
        <v>15</v>
      </c>
      <c r="C109" s="88" t="s">
        <v>93</v>
      </c>
      <c r="D109" s="25">
        <v>1000</v>
      </c>
      <c r="E109" s="85">
        <f t="shared" si="16"/>
        <v>1000</v>
      </c>
      <c r="F109" s="86">
        <f t="shared" si="17"/>
        <v>160000</v>
      </c>
      <c r="G109" s="22">
        <v>159000</v>
      </c>
      <c r="H109" s="26">
        <v>0</v>
      </c>
      <c r="I109" s="26">
        <v>0</v>
      </c>
      <c r="J109" s="29">
        <v>0</v>
      </c>
      <c r="K109" s="20">
        <f t="shared" si="12"/>
        <v>0</v>
      </c>
      <c r="N109" s="21">
        <f t="shared" si="18"/>
        <v>0</v>
      </c>
    </row>
    <row r="110" spans="1:14" s="105" customFormat="1" ht="29.25" customHeight="1" x14ac:dyDescent="0.25">
      <c r="A110" s="83" t="s">
        <v>119</v>
      </c>
      <c r="B110" s="87" t="s">
        <v>15</v>
      </c>
      <c r="C110" s="88" t="s">
        <v>93</v>
      </c>
      <c r="D110" s="25">
        <v>1000</v>
      </c>
      <c r="E110" s="85">
        <f t="shared" si="16"/>
        <v>1000</v>
      </c>
      <c r="F110" s="86">
        <f t="shared" si="17"/>
        <v>160000</v>
      </c>
      <c r="G110" s="22">
        <v>159000</v>
      </c>
      <c r="H110" s="26">
        <v>0</v>
      </c>
      <c r="I110" s="26">
        <v>0</v>
      </c>
      <c r="J110" s="29">
        <v>0</v>
      </c>
      <c r="K110" s="20">
        <f t="shared" si="12"/>
        <v>0</v>
      </c>
      <c r="N110" s="21">
        <f t="shared" si="18"/>
        <v>0</v>
      </c>
    </row>
    <row r="111" spans="1:14" s="105" customFormat="1" ht="26.25" x14ac:dyDescent="0.25">
      <c r="A111" s="83" t="s">
        <v>120</v>
      </c>
      <c r="B111" s="87" t="s">
        <v>15</v>
      </c>
      <c r="C111" s="88" t="s">
        <v>93</v>
      </c>
      <c r="D111" s="25">
        <v>1000</v>
      </c>
      <c r="E111" s="85">
        <f t="shared" si="16"/>
        <v>1000</v>
      </c>
      <c r="F111" s="86">
        <f t="shared" si="17"/>
        <v>160000</v>
      </c>
      <c r="G111" s="22">
        <v>159000</v>
      </c>
      <c r="H111" s="26">
        <v>0</v>
      </c>
      <c r="I111" s="26">
        <v>0</v>
      </c>
      <c r="J111" s="29">
        <v>0</v>
      </c>
      <c r="K111" s="20">
        <f t="shared" si="12"/>
        <v>0</v>
      </c>
      <c r="N111" s="21">
        <f t="shared" si="18"/>
        <v>0</v>
      </c>
    </row>
    <row r="112" spans="1:14" s="105" customFormat="1" ht="26.25" x14ac:dyDescent="0.25">
      <c r="A112" s="83" t="s">
        <v>121</v>
      </c>
      <c r="B112" s="87" t="s">
        <v>15</v>
      </c>
      <c r="C112" s="88" t="s">
        <v>93</v>
      </c>
      <c r="D112" s="25">
        <v>1000</v>
      </c>
      <c r="E112" s="85">
        <f t="shared" si="16"/>
        <v>1000</v>
      </c>
      <c r="F112" s="86">
        <f t="shared" si="17"/>
        <v>160000</v>
      </c>
      <c r="G112" s="22">
        <v>159000</v>
      </c>
      <c r="H112" s="26">
        <v>0</v>
      </c>
      <c r="I112" s="26">
        <v>0</v>
      </c>
      <c r="J112" s="29">
        <v>0</v>
      </c>
      <c r="K112" s="20">
        <f t="shared" si="12"/>
        <v>0</v>
      </c>
      <c r="N112" s="21">
        <f t="shared" si="18"/>
        <v>0</v>
      </c>
    </row>
    <row r="113" spans="1:14" s="105" customFormat="1" ht="26.25" x14ac:dyDescent="0.25">
      <c r="A113" s="83" t="s">
        <v>122</v>
      </c>
      <c r="B113" s="87" t="s">
        <v>15</v>
      </c>
      <c r="C113" s="88" t="s">
        <v>93</v>
      </c>
      <c r="D113" s="25">
        <v>1000</v>
      </c>
      <c r="E113" s="85">
        <f t="shared" si="16"/>
        <v>1000</v>
      </c>
      <c r="F113" s="86">
        <f t="shared" si="17"/>
        <v>160000</v>
      </c>
      <c r="G113" s="22">
        <v>159000</v>
      </c>
      <c r="H113" s="26">
        <v>0</v>
      </c>
      <c r="I113" s="26">
        <v>0</v>
      </c>
      <c r="J113" s="29">
        <v>0</v>
      </c>
      <c r="K113" s="20">
        <f t="shared" si="12"/>
        <v>0</v>
      </c>
      <c r="N113" s="21">
        <f t="shared" si="18"/>
        <v>0</v>
      </c>
    </row>
    <row r="114" spans="1:14" s="105" customFormat="1" ht="30.75" customHeight="1" x14ac:dyDescent="0.25">
      <c r="A114" s="83" t="s">
        <v>123</v>
      </c>
      <c r="B114" s="87" t="s">
        <v>15</v>
      </c>
      <c r="C114" s="88" t="s">
        <v>93</v>
      </c>
      <c r="D114" s="25">
        <v>1000</v>
      </c>
      <c r="E114" s="85">
        <f t="shared" si="16"/>
        <v>1000</v>
      </c>
      <c r="F114" s="86">
        <f t="shared" si="17"/>
        <v>160000</v>
      </c>
      <c r="G114" s="22">
        <v>159000</v>
      </c>
      <c r="H114" s="26">
        <v>0</v>
      </c>
      <c r="I114" s="26">
        <v>0</v>
      </c>
      <c r="J114" s="29">
        <v>0</v>
      </c>
      <c r="K114" s="20">
        <f t="shared" si="12"/>
        <v>0</v>
      </c>
      <c r="N114" s="21">
        <f t="shared" si="18"/>
        <v>0</v>
      </c>
    </row>
    <row r="115" spans="1:14" s="105" customFormat="1" ht="28.5" customHeight="1" x14ac:dyDescent="0.25">
      <c r="A115" s="83" t="s">
        <v>124</v>
      </c>
      <c r="B115" s="87" t="s">
        <v>15</v>
      </c>
      <c r="C115" s="88" t="s">
        <v>93</v>
      </c>
      <c r="D115" s="25">
        <v>1000</v>
      </c>
      <c r="E115" s="85">
        <f t="shared" si="16"/>
        <v>1000</v>
      </c>
      <c r="F115" s="86">
        <f t="shared" si="17"/>
        <v>160000</v>
      </c>
      <c r="G115" s="22">
        <v>159000</v>
      </c>
      <c r="H115" s="26">
        <v>0</v>
      </c>
      <c r="I115" s="26">
        <v>0</v>
      </c>
      <c r="J115" s="29">
        <v>0</v>
      </c>
      <c r="K115" s="20">
        <f t="shared" si="12"/>
        <v>0</v>
      </c>
      <c r="N115" s="21">
        <f t="shared" si="18"/>
        <v>0</v>
      </c>
    </row>
    <row r="116" spans="1:14" s="105" customFormat="1" ht="30" customHeight="1" x14ac:dyDescent="0.25">
      <c r="A116" s="83" t="s">
        <v>125</v>
      </c>
      <c r="B116" s="87" t="s">
        <v>15</v>
      </c>
      <c r="C116" s="88" t="s">
        <v>93</v>
      </c>
      <c r="D116" s="25">
        <v>1000</v>
      </c>
      <c r="E116" s="85">
        <f t="shared" si="16"/>
        <v>1000</v>
      </c>
      <c r="F116" s="86">
        <f t="shared" si="17"/>
        <v>160000</v>
      </c>
      <c r="G116" s="22">
        <v>159000</v>
      </c>
      <c r="H116" s="26">
        <v>0</v>
      </c>
      <c r="I116" s="26">
        <v>0</v>
      </c>
      <c r="J116" s="29">
        <v>0</v>
      </c>
      <c r="K116" s="20">
        <f t="shared" si="12"/>
        <v>0</v>
      </c>
      <c r="N116" s="21">
        <f t="shared" si="18"/>
        <v>0</v>
      </c>
    </row>
    <row r="117" spans="1:14" s="105" customFormat="1" ht="30" customHeight="1" x14ac:dyDescent="0.25">
      <c r="A117" s="83" t="s">
        <v>126</v>
      </c>
      <c r="B117" s="87" t="s">
        <v>15</v>
      </c>
      <c r="C117" s="88" t="s">
        <v>93</v>
      </c>
      <c r="D117" s="25">
        <v>1000</v>
      </c>
      <c r="E117" s="85">
        <f t="shared" si="16"/>
        <v>1000</v>
      </c>
      <c r="F117" s="86">
        <f t="shared" si="17"/>
        <v>160000</v>
      </c>
      <c r="G117" s="22">
        <v>159000</v>
      </c>
      <c r="H117" s="26">
        <v>0</v>
      </c>
      <c r="I117" s="26">
        <v>0</v>
      </c>
      <c r="J117" s="29">
        <v>0</v>
      </c>
      <c r="K117" s="20">
        <f t="shared" si="12"/>
        <v>0</v>
      </c>
      <c r="N117" s="21">
        <f t="shared" si="18"/>
        <v>0</v>
      </c>
    </row>
    <row r="118" spans="1:14" s="105" customFormat="1" ht="30" customHeight="1" x14ac:dyDescent="0.25">
      <c r="A118" s="83" t="s">
        <v>127</v>
      </c>
      <c r="B118" s="87" t="s">
        <v>15</v>
      </c>
      <c r="C118" s="88" t="s">
        <v>93</v>
      </c>
      <c r="D118" s="25">
        <v>1000</v>
      </c>
      <c r="E118" s="85">
        <f t="shared" si="16"/>
        <v>1000</v>
      </c>
      <c r="F118" s="86">
        <f t="shared" si="17"/>
        <v>160000</v>
      </c>
      <c r="G118" s="22">
        <v>159000</v>
      </c>
      <c r="H118" s="26">
        <v>0</v>
      </c>
      <c r="I118" s="26">
        <v>0</v>
      </c>
      <c r="J118" s="29">
        <v>0</v>
      </c>
      <c r="K118" s="20">
        <f t="shared" si="12"/>
        <v>0</v>
      </c>
      <c r="N118" s="21">
        <f t="shared" si="18"/>
        <v>0</v>
      </c>
    </row>
    <row r="119" spans="1:14" s="105" customFormat="1" ht="25.5" customHeight="1" x14ac:dyDescent="0.25">
      <c r="A119" s="83" t="s">
        <v>128</v>
      </c>
      <c r="B119" s="87" t="s">
        <v>15</v>
      </c>
      <c r="C119" s="88" t="s">
        <v>93</v>
      </c>
      <c r="D119" s="25">
        <v>1000</v>
      </c>
      <c r="E119" s="85">
        <f t="shared" si="16"/>
        <v>1000</v>
      </c>
      <c r="F119" s="86">
        <f t="shared" si="17"/>
        <v>160000</v>
      </c>
      <c r="G119" s="22">
        <v>159000</v>
      </c>
      <c r="H119" s="26">
        <v>0</v>
      </c>
      <c r="I119" s="26">
        <v>0</v>
      </c>
      <c r="J119" s="29">
        <v>0</v>
      </c>
      <c r="K119" s="20">
        <f t="shared" si="12"/>
        <v>0</v>
      </c>
      <c r="N119" s="21">
        <f t="shared" si="18"/>
        <v>0</v>
      </c>
    </row>
    <row r="120" spans="1:14" s="105" customFormat="1" ht="51.75" x14ac:dyDescent="0.25">
      <c r="A120" s="83" t="s">
        <v>129</v>
      </c>
      <c r="B120" s="87" t="s">
        <v>15</v>
      </c>
      <c r="C120" s="88" t="s">
        <v>93</v>
      </c>
      <c r="D120" s="25">
        <v>136000</v>
      </c>
      <c r="E120" s="85">
        <f t="shared" si="16"/>
        <v>136000</v>
      </c>
      <c r="F120" s="86">
        <f t="shared" si="17"/>
        <v>156000</v>
      </c>
      <c r="G120" s="22">
        <v>20000</v>
      </c>
      <c r="H120" s="26">
        <v>0</v>
      </c>
      <c r="I120" s="26">
        <v>0</v>
      </c>
      <c r="J120" s="29">
        <v>0</v>
      </c>
      <c r="K120" s="20">
        <f t="shared" si="12"/>
        <v>0</v>
      </c>
      <c r="N120" s="21">
        <f t="shared" si="18"/>
        <v>0</v>
      </c>
    </row>
    <row r="121" spans="1:14" s="105" customFormat="1" ht="26.25" x14ac:dyDescent="0.25">
      <c r="A121" s="83" t="s">
        <v>130</v>
      </c>
      <c r="B121" s="87" t="s">
        <v>15</v>
      </c>
      <c r="C121" s="88" t="s">
        <v>93</v>
      </c>
      <c r="D121" s="25">
        <v>1000</v>
      </c>
      <c r="E121" s="85">
        <f t="shared" si="16"/>
        <v>1000</v>
      </c>
      <c r="F121" s="86">
        <f t="shared" si="17"/>
        <v>157000</v>
      </c>
      <c r="G121" s="22">
        <v>156000</v>
      </c>
      <c r="H121" s="26">
        <v>0</v>
      </c>
      <c r="I121" s="26">
        <v>0</v>
      </c>
      <c r="J121" s="29">
        <v>0</v>
      </c>
      <c r="K121" s="20">
        <f t="shared" si="12"/>
        <v>0</v>
      </c>
      <c r="N121" s="21">
        <f t="shared" si="18"/>
        <v>0</v>
      </c>
    </row>
    <row r="122" spans="1:14" s="105" customFormat="1" ht="15" x14ac:dyDescent="0.25">
      <c r="A122" s="83" t="s">
        <v>131</v>
      </c>
      <c r="B122" s="87" t="s">
        <v>15</v>
      </c>
      <c r="C122" s="88" t="s">
        <v>93</v>
      </c>
      <c r="D122" s="25">
        <v>161000</v>
      </c>
      <c r="E122" s="85">
        <v>161000</v>
      </c>
      <c r="F122" s="86">
        <f>D122+G122+H122+I122+J122</f>
        <v>161000</v>
      </c>
      <c r="G122" s="22">
        <v>0</v>
      </c>
      <c r="H122" s="26">
        <v>0</v>
      </c>
      <c r="I122" s="26">
        <v>0</v>
      </c>
      <c r="J122" s="29">
        <v>0</v>
      </c>
      <c r="K122" s="20">
        <f t="shared" si="12"/>
        <v>0</v>
      </c>
      <c r="N122" s="21"/>
    </row>
    <row r="123" spans="1:14" s="105" customFormat="1" ht="18.75" customHeight="1" x14ac:dyDescent="0.25">
      <c r="A123" s="83" t="s">
        <v>132</v>
      </c>
      <c r="B123" s="87" t="s">
        <v>15</v>
      </c>
      <c r="C123" s="88" t="s">
        <v>93</v>
      </c>
      <c r="D123" s="25">
        <v>1000</v>
      </c>
      <c r="E123" s="85">
        <f t="shared" si="16"/>
        <v>1000</v>
      </c>
      <c r="F123" s="86">
        <f t="shared" si="17"/>
        <v>38000</v>
      </c>
      <c r="G123" s="22">
        <v>37000</v>
      </c>
      <c r="H123" s="26">
        <v>0</v>
      </c>
      <c r="I123" s="26">
        <v>0</v>
      </c>
      <c r="J123" s="29">
        <v>0</v>
      </c>
      <c r="K123" s="20">
        <f t="shared" si="12"/>
        <v>0</v>
      </c>
      <c r="N123" s="21">
        <f t="shared" si="18"/>
        <v>0</v>
      </c>
    </row>
    <row r="124" spans="1:14" s="105" customFormat="1" ht="26.25" x14ac:dyDescent="0.25">
      <c r="A124" s="83" t="s">
        <v>133</v>
      </c>
      <c r="B124" s="87" t="s">
        <v>15</v>
      </c>
      <c r="C124" s="88" t="s">
        <v>93</v>
      </c>
      <c r="D124" s="25">
        <v>0</v>
      </c>
      <c r="E124" s="85">
        <f t="shared" si="16"/>
        <v>0</v>
      </c>
      <c r="F124" s="86">
        <f t="shared" si="17"/>
        <v>133000</v>
      </c>
      <c r="G124" s="22">
        <v>133000</v>
      </c>
      <c r="H124" s="26">
        <v>0</v>
      </c>
      <c r="I124" s="26">
        <v>0</v>
      </c>
      <c r="J124" s="29">
        <v>0</v>
      </c>
      <c r="K124" s="20">
        <f t="shared" si="12"/>
        <v>0</v>
      </c>
      <c r="N124" s="21">
        <f t="shared" si="18"/>
        <v>0</v>
      </c>
    </row>
    <row r="125" spans="1:14" s="105" customFormat="1" ht="15" x14ac:dyDescent="0.25">
      <c r="A125" s="83" t="s">
        <v>447</v>
      </c>
      <c r="B125" s="87" t="s">
        <v>15</v>
      </c>
      <c r="C125" s="88" t="s">
        <v>93</v>
      </c>
      <c r="D125" s="25">
        <v>0</v>
      </c>
      <c r="E125" s="85">
        <f t="shared" si="16"/>
        <v>0</v>
      </c>
      <c r="F125" s="86">
        <f t="shared" si="17"/>
        <v>161000</v>
      </c>
      <c r="G125" s="22">
        <v>161000</v>
      </c>
      <c r="H125" s="26"/>
      <c r="I125" s="26"/>
      <c r="J125" s="29"/>
      <c r="K125" s="20">
        <f t="shared" si="12"/>
        <v>0</v>
      </c>
      <c r="N125" s="21"/>
    </row>
    <row r="126" spans="1:14" s="105" customFormat="1" ht="15" x14ac:dyDescent="0.25">
      <c r="A126" s="83" t="s">
        <v>448</v>
      </c>
      <c r="B126" s="87" t="s">
        <v>15</v>
      </c>
      <c r="C126" s="88" t="s">
        <v>93</v>
      </c>
      <c r="D126" s="25">
        <v>0</v>
      </c>
      <c r="E126" s="85">
        <f t="shared" si="16"/>
        <v>0</v>
      </c>
      <c r="F126" s="86">
        <f t="shared" si="17"/>
        <v>161000</v>
      </c>
      <c r="G126" s="22">
        <v>161000</v>
      </c>
      <c r="H126" s="26"/>
      <c r="I126" s="26"/>
      <c r="J126" s="29"/>
      <c r="K126" s="20">
        <f t="shared" si="12"/>
        <v>0</v>
      </c>
      <c r="N126" s="21"/>
    </row>
    <row r="127" spans="1:14" s="105" customFormat="1" ht="15" x14ac:dyDescent="0.25">
      <c r="A127" s="83" t="s">
        <v>449</v>
      </c>
      <c r="B127" s="87" t="s">
        <v>15</v>
      </c>
      <c r="C127" s="88" t="s">
        <v>93</v>
      </c>
      <c r="D127" s="25">
        <v>0</v>
      </c>
      <c r="E127" s="85">
        <f t="shared" si="16"/>
        <v>0</v>
      </c>
      <c r="F127" s="86">
        <f t="shared" si="17"/>
        <v>161000</v>
      </c>
      <c r="G127" s="22">
        <v>161000</v>
      </c>
      <c r="H127" s="26"/>
      <c r="I127" s="26"/>
      <c r="J127" s="29"/>
      <c r="K127" s="20"/>
      <c r="N127" s="21"/>
    </row>
    <row r="128" spans="1:14" s="105" customFormat="1" ht="15" x14ac:dyDescent="0.25">
      <c r="A128" s="83" t="s">
        <v>450</v>
      </c>
      <c r="B128" s="87" t="s">
        <v>15</v>
      </c>
      <c r="C128" s="88" t="s">
        <v>93</v>
      </c>
      <c r="D128" s="25">
        <v>0</v>
      </c>
      <c r="E128" s="85">
        <f t="shared" si="16"/>
        <v>0</v>
      </c>
      <c r="F128" s="86">
        <f t="shared" si="17"/>
        <v>161000</v>
      </c>
      <c r="G128" s="22">
        <v>161000</v>
      </c>
      <c r="H128" s="26"/>
      <c r="I128" s="26"/>
      <c r="J128" s="29"/>
      <c r="K128" s="20"/>
      <c r="N128" s="21"/>
    </row>
    <row r="129" spans="1:14" s="105" customFormat="1" ht="15" x14ac:dyDescent="0.25">
      <c r="A129" s="83" t="s">
        <v>451</v>
      </c>
      <c r="B129" s="87" t="s">
        <v>15</v>
      </c>
      <c r="C129" s="88" t="s">
        <v>93</v>
      </c>
      <c r="D129" s="25">
        <v>0</v>
      </c>
      <c r="E129" s="85">
        <f t="shared" si="16"/>
        <v>0</v>
      </c>
      <c r="F129" s="86">
        <f t="shared" si="17"/>
        <v>161000</v>
      </c>
      <c r="G129" s="22">
        <v>161000</v>
      </c>
      <c r="H129" s="26"/>
      <c r="I129" s="26"/>
      <c r="J129" s="29"/>
      <c r="K129" s="20"/>
      <c r="N129" s="21"/>
    </row>
    <row r="130" spans="1:14" s="105" customFormat="1" ht="15" x14ac:dyDescent="0.25">
      <c r="A130" s="83" t="s">
        <v>452</v>
      </c>
      <c r="B130" s="87" t="s">
        <v>15</v>
      </c>
      <c r="C130" s="88" t="s">
        <v>93</v>
      </c>
      <c r="D130" s="25">
        <v>0</v>
      </c>
      <c r="E130" s="85">
        <f t="shared" si="16"/>
        <v>0</v>
      </c>
      <c r="F130" s="86">
        <f t="shared" si="17"/>
        <v>161000</v>
      </c>
      <c r="G130" s="22">
        <v>161000</v>
      </c>
      <c r="H130" s="26"/>
      <c r="I130" s="26"/>
      <c r="J130" s="29"/>
      <c r="K130" s="20"/>
      <c r="N130" s="21"/>
    </row>
    <row r="131" spans="1:14" s="105" customFormat="1" ht="15" x14ac:dyDescent="0.25">
      <c r="A131" s="83" t="s">
        <v>453</v>
      </c>
      <c r="B131" s="87" t="s">
        <v>15</v>
      </c>
      <c r="C131" s="88" t="s">
        <v>93</v>
      </c>
      <c r="D131" s="25">
        <v>0</v>
      </c>
      <c r="E131" s="85">
        <f t="shared" si="16"/>
        <v>0</v>
      </c>
      <c r="F131" s="86">
        <f t="shared" si="17"/>
        <v>161000</v>
      </c>
      <c r="G131" s="22">
        <v>161000</v>
      </c>
      <c r="H131" s="26"/>
      <c r="I131" s="26"/>
      <c r="J131" s="29"/>
      <c r="K131" s="20"/>
      <c r="N131" s="21"/>
    </row>
    <row r="132" spans="1:14" s="105" customFormat="1" ht="15" x14ac:dyDescent="0.25">
      <c r="A132" s="83" t="s">
        <v>454</v>
      </c>
      <c r="B132" s="87" t="s">
        <v>15</v>
      </c>
      <c r="C132" s="88" t="s">
        <v>93</v>
      </c>
      <c r="D132" s="25">
        <v>0</v>
      </c>
      <c r="E132" s="85">
        <f t="shared" si="16"/>
        <v>0</v>
      </c>
      <c r="F132" s="86">
        <f t="shared" si="17"/>
        <v>161000</v>
      </c>
      <c r="G132" s="22">
        <v>161000</v>
      </c>
      <c r="H132" s="26"/>
      <c r="I132" s="26"/>
      <c r="J132" s="29"/>
      <c r="K132" s="20"/>
      <c r="N132" s="21"/>
    </row>
    <row r="133" spans="1:14" s="105" customFormat="1" ht="15" x14ac:dyDescent="0.25">
      <c r="A133" s="83" t="s">
        <v>455</v>
      </c>
      <c r="B133" s="87" t="s">
        <v>15</v>
      </c>
      <c r="C133" s="88" t="s">
        <v>93</v>
      </c>
      <c r="D133" s="25">
        <v>0</v>
      </c>
      <c r="E133" s="85">
        <f t="shared" si="16"/>
        <v>0</v>
      </c>
      <c r="F133" s="86">
        <f t="shared" si="17"/>
        <v>161000</v>
      </c>
      <c r="G133" s="22">
        <v>161000</v>
      </c>
      <c r="H133" s="26"/>
      <c r="I133" s="26"/>
      <c r="J133" s="29"/>
      <c r="K133" s="20"/>
      <c r="N133" s="21"/>
    </row>
    <row r="134" spans="1:14" s="105" customFormat="1" ht="15" x14ac:dyDescent="0.25">
      <c r="A134" s="83" t="s">
        <v>456</v>
      </c>
      <c r="B134" s="87" t="s">
        <v>15</v>
      </c>
      <c r="C134" s="88" t="s">
        <v>93</v>
      </c>
      <c r="D134" s="25">
        <v>0</v>
      </c>
      <c r="E134" s="85">
        <f t="shared" si="16"/>
        <v>0</v>
      </c>
      <c r="F134" s="86">
        <f t="shared" si="17"/>
        <v>161000</v>
      </c>
      <c r="G134" s="22">
        <v>161000</v>
      </c>
      <c r="H134" s="26"/>
      <c r="I134" s="26"/>
      <c r="J134" s="29"/>
      <c r="K134" s="20"/>
      <c r="N134" s="21"/>
    </row>
    <row r="135" spans="1:14" s="105" customFormat="1" ht="39" x14ac:dyDescent="0.25">
      <c r="A135" s="83" t="s">
        <v>134</v>
      </c>
      <c r="B135" s="87" t="s">
        <v>15</v>
      </c>
      <c r="C135" s="88" t="s">
        <v>93</v>
      </c>
      <c r="D135" s="25">
        <v>1000</v>
      </c>
      <c r="E135" s="85">
        <f t="shared" si="16"/>
        <v>1000</v>
      </c>
      <c r="F135" s="86">
        <f t="shared" si="17"/>
        <v>44000</v>
      </c>
      <c r="G135" s="22">
        <v>43000</v>
      </c>
      <c r="H135" s="26">
        <v>0</v>
      </c>
      <c r="I135" s="26">
        <v>0</v>
      </c>
      <c r="J135" s="29">
        <v>0</v>
      </c>
      <c r="K135" s="20">
        <f t="shared" si="12"/>
        <v>0</v>
      </c>
      <c r="N135" s="21">
        <f t="shared" si="18"/>
        <v>0</v>
      </c>
    </row>
    <row r="136" spans="1:14" s="105" customFormat="1" ht="15" x14ac:dyDescent="0.25">
      <c r="A136" s="83" t="s">
        <v>135</v>
      </c>
      <c r="B136" s="87" t="s">
        <v>15</v>
      </c>
      <c r="C136" s="88" t="s">
        <v>93</v>
      </c>
      <c r="D136" s="25">
        <v>0</v>
      </c>
      <c r="E136" s="85">
        <f t="shared" si="16"/>
        <v>0</v>
      </c>
      <c r="F136" s="86">
        <f t="shared" si="17"/>
        <v>160000</v>
      </c>
      <c r="G136" s="22">
        <v>160000</v>
      </c>
      <c r="H136" s="26">
        <v>0</v>
      </c>
      <c r="I136" s="26">
        <v>0</v>
      </c>
      <c r="J136" s="29">
        <v>0</v>
      </c>
      <c r="K136" s="20">
        <f t="shared" si="12"/>
        <v>0</v>
      </c>
      <c r="N136" s="21">
        <f t="shared" si="18"/>
        <v>0</v>
      </c>
    </row>
    <row r="137" spans="1:14" ht="16.5" customHeight="1" x14ac:dyDescent="0.25">
      <c r="A137" s="83" t="s">
        <v>136</v>
      </c>
      <c r="B137" s="87" t="s">
        <v>15</v>
      </c>
      <c r="C137" s="88" t="s">
        <v>93</v>
      </c>
      <c r="D137" s="25">
        <v>0</v>
      </c>
      <c r="E137" s="85">
        <f t="shared" si="16"/>
        <v>0</v>
      </c>
      <c r="F137" s="86">
        <f t="shared" si="17"/>
        <v>160000</v>
      </c>
      <c r="G137" s="22">
        <v>160000</v>
      </c>
      <c r="H137" s="26">
        <v>0</v>
      </c>
      <c r="I137" s="26">
        <v>0</v>
      </c>
      <c r="J137" s="29">
        <v>0</v>
      </c>
      <c r="K137" s="20">
        <f t="shared" si="12"/>
        <v>0</v>
      </c>
      <c r="N137" s="21">
        <f t="shared" si="18"/>
        <v>0</v>
      </c>
    </row>
    <row r="138" spans="1:14" ht="15" x14ac:dyDescent="0.25">
      <c r="A138" s="83" t="s">
        <v>137</v>
      </c>
      <c r="B138" s="87" t="s">
        <v>15</v>
      </c>
      <c r="C138" s="88" t="s">
        <v>93</v>
      </c>
      <c r="D138" s="25">
        <v>1098458</v>
      </c>
      <c r="E138" s="85">
        <f t="shared" si="16"/>
        <v>1098458</v>
      </c>
      <c r="F138" s="86">
        <f t="shared" si="17"/>
        <v>1098458</v>
      </c>
      <c r="G138" s="22">
        <v>0</v>
      </c>
      <c r="H138" s="26">
        <v>0</v>
      </c>
      <c r="I138" s="26">
        <v>0</v>
      </c>
      <c r="J138" s="29">
        <v>0</v>
      </c>
      <c r="K138" s="20">
        <f t="shared" si="12"/>
        <v>0</v>
      </c>
      <c r="N138" s="21">
        <f>E138+G138-F138+H138+I138+J138</f>
        <v>0</v>
      </c>
    </row>
    <row r="139" spans="1:14" ht="39" x14ac:dyDescent="0.25">
      <c r="A139" s="83" t="s">
        <v>138</v>
      </c>
      <c r="B139" s="87" t="s">
        <v>15</v>
      </c>
      <c r="C139" s="88" t="s">
        <v>93</v>
      </c>
      <c r="D139" s="25">
        <v>0</v>
      </c>
      <c r="E139" s="85">
        <f t="shared" si="16"/>
        <v>0</v>
      </c>
      <c r="F139" s="86">
        <f t="shared" si="17"/>
        <v>588000</v>
      </c>
      <c r="G139" s="22">
        <v>588000</v>
      </c>
      <c r="H139" s="26">
        <v>0</v>
      </c>
      <c r="I139" s="26">
        <v>0</v>
      </c>
      <c r="J139" s="29">
        <v>0</v>
      </c>
      <c r="K139" s="20">
        <f t="shared" si="12"/>
        <v>0</v>
      </c>
      <c r="N139" s="21">
        <f>E139+G139-F139+H139+I139+J139</f>
        <v>0</v>
      </c>
    </row>
    <row r="140" spans="1:14" ht="15" x14ac:dyDescent="0.25">
      <c r="A140" s="83" t="s">
        <v>139</v>
      </c>
      <c r="B140" s="87" t="s">
        <v>15</v>
      </c>
      <c r="C140" s="88" t="s">
        <v>93</v>
      </c>
      <c r="D140" s="25">
        <v>0</v>
      </c>
      <c r="E140" s="85">
        <f t="shared" si="16"/>
        <v>0</v>
      </c>
      <c r="F140" s="86">
        <f t="shared" si="17"/>
        <v>740000</v>
      </c>
      <c r="G140" s="22">
        <v>740000</v>
      </c>
      <c r="H140" s="26">
        <v>0</v>
      </c>
      <c r="I140" s="26">
        <v>0</v>
      </c>
      <c r="J140" s="29">
        <v>0</v>
      </c>
      <c r="K140" s="20">
        <f t="shared" si="12"/>
        <v>0</v>
      </c>
      <c r="N140" s="21"/>
    </row>
    <row r="141" spans="1:14" ht="64.5" x14ac:dyDescent="0.25">
      <c r="A141" s="83" t="s">
        <v>140</v>
      </c>
      <c r="B141" s="87" t="s">
        <v>15</v>
      </c>
      <c r="C141" s="88" t="s">
        <v>93</v>
      </c>
      <c r="D141" s="25">
        <v>0</v>
      </c>
      <c r="E141" s="85">
        <f t="shared" si="16"/>
        <v>0</v>
      </c>
      <c r="F141" s="86">
        <f t="shared" si="17"/>
        <v>6000</v>
      </c>
      <c r="G141" s="22">
        <v>6000</v>
      </c>
      <c r="H141" s="26">
        <v>0</v>
      </c>
      <c r="I141" s="26">
        <v>0</v>
      </c>
      <c r="J141" s="29">
        <v>0</v>
      </c>
      <c r="K141" s="20">
        <f t="shared" si="12"/>
        <v>0</v>
      </c>
      <c r="N141" s="21"/>
    </row>
    <row r="142" spans="1:14" ht="26.25" customHeight="1" x14ac:dyDescent="0.25">
      <c r="A142" s="83" t="s">
        <v>141</v>
      </c>
      <c r="B142" s="87" t="s">
        <v>15</v>
      </c>
      <c r="C142" s="88" t="s">
        <v>93</v>
      </c>
      <c r="D142" s="25">
        <v>0</v>
      </c>
      <c r="E142" s="85">
        <f t="shared" si="16"/>
        <v>0</v>
      </c>
      <c r="F142" s="86">
        <f t="shared" si="17"/>
        <v>6000</v>
      </c>
      <c r="G142" s="22">
        <v>6000</v>
      </c>
      <c r="H142" s="26">
        <v>0</v>
      </c>
      <c r="I142" s="26">
        <v>0</v>
      </c>
      <c r="J142" s="29">
        <v>0</v>
      </c>
      <c r="K142" s="20">
        <f t="shared" si="12"/>
        <v>0</v>
      </c>
      <c r="N142" s="21"/>
    </row>
    <row r="143" spans="1:14" ht="43.5" customHeight="1" x14ac:dyDescent="0.25">
      <c r="A143" s="362" t="s">
        <v>142</v>
      </c>
      <c r="B143" s="87" t="s">
        <v>15</v>
      </c>
      <c r="C143" s="88" t="s">
        <v>93</v>
      </c>
      <c r="D143" s="25">
        <v>155000</v>
      </c>
      <c r="E143" s="85">
        <f t="shared" si="16"/>
        <v>155000</v>
      </c>
      <c r="F143" s="86">
        <f t="shared" si="17"/>
        <v>155000</v>
      </c>
      <c r="G143" s="22">
        <v>0</v>
      </c>
      <c r="H143" s="26">
        <v>0</v>
      </c>
      <c r="I143" s="26">
        <v>0</v>
      </c>
      <c r="J143" s="29">
        <v>0</v>
      </c>
      <c r="K143" s="20">
        <f t="shared" si="12"/>
        <v>0</v>
      </c>
      <c r="N143" s="21">
        <f>E143+G143-F143+H143+I143+J143</f>
        <v>0</v>
      </c>
    </row>
    <row r="144" spans="1:14" ht="26.25" x14ac:dyDescent="0.25">
      <c r="A144" s="362" t="s">
        <v>143</v>
      </c>
      <c r="B144" s="87" t="s">
        <v>15</v>
      </c>
      <c r="C144" s="88" t="s">
        <v>93</v>
      </c>
      <c r="D144" s="25">
        <v>12000</v>
      </c>
      <c r="E144" s="85">
        <f t="shared" si="16"/>
        <v>12000</v>
      </c>
      <c r="F144" s="86">
        <f t="shared" si="17"/>
        <v>12000</v>
      </c>
      <c r="G144" s="22">
        <v>0</v>
      </c>
      <c r="H144" s="26">
        <v>0</v>
      </c>
      <c r="I144" s="26">
        <v>0</v>
      </c>
      <c r="J144" s="29">
        <v>0</v>
      </c>
      <c r="K144" s="20">
        <f t="shared" si="12"/>
        <v>0</v>
      </c>
      <c r="N144" s="21"/>
    </row>
    <row r="145" spans="1:14" ht="51.75" x14ac:dyDescent="0.25">
      <c r="A145" s="362" t="s">
        <v>144</v>
      </c>
      <c r="B145" s="87" t="s">
        <v>15</v>
      </c>
      <c r="C145" s="88" t="s">
        <v>93</v>
      </c>
      <c r="D145" s="25">
        <v>79000</v>
      </c>
      <c r="E145" s="85">
        <f t="shared" si="16"/>
        <v>79000</v>
      </c>
      <c r="F145" s="86">
        <f t="shared" si="17"/>
        <v>79000</v>
      </c>
      <c r="G145" s="22">
        <v>0</v>
      </c>
      <c r="H145" s="26">
        <v>0</v>
      </c>
      <c r="I145" s="26">
        <v>0</v>
      </c>
      <c r="J145" s="29">
        <v>0</v>
      </c>
      <c r="K145" s="20">
        <f t="shared" si="12"/>
        <v>0</v>
      </c>
      <c r="N145" s="21"/>
    </row>
    <row r="146" spans="1:14" s="106" customFormat="1" ht="39" x14ac:dyDescent="0.25">
      <c r="A146" s="83" t="s">
        <v>145</v>
      </c>
      <c r="B146" s="87" t="s">
        <v>15</v>
      </c>
      <c r="C146" s="88" t="s">
        <v>93</v>
      </c>
      <c r="D146" s="25">
        <v>30000</v>
      </c>
      <c r="E146" s="85">
        <f t="shared" si="16"/>
        <v>30000</v>
      </c>
      <c r="F146" s="86">
        <f t="shared" si="17"/>
        <v>30000</v>
      </c>
      <c r="G146" s="22">
        <v>0</v>
      </c>
      <c r="H146" s="26">
        <v>0</v>
      </c>
      <c r="I146" s="26">
        <v>0</v>
      </c>
      <c r="J146" s="29">
        <v>0</v>
      </c>
      <c r="K146" s="20">
        <f t="shared" si="12"/>
        <v>0</v>
      </c>
      <c r="N146" s="21">
        <f t="shared" si="18"/>
        <v>0</v>
      </c>
    </row>
    <row r="147" spans="1:14" s="106" customFormat="1" ht="15" x14ac:dyDescent="0.25">
      <c r="A147" s="83" t="s">
        <v>146</v>
      </c>
      <c r="B147" s="87" t="s">
        <v>15</v>
      </c>
      <c r="C147" s="88" t="s">
        <v>93</v>
      </c>
      <c r="D147" s="25">
        <v>73000</v>
      </c>
      <c r="E147" s="85">
        <f t="shared" si="16"/>
        <v>73000</v>
      </c>
      <c r="F147" s="86">
        <f t="shared" si="17"/>
        <v>73000</v>
      </c>
      <c r="G147" s="22">
        <v>0</v>
      </c>
      <c r="H147" s="26">
        <v>0</v>
      </c>
      <c r="I147" s="26">
        <v>0</v>
      </c>
      <c r="J147" s="29">
        <v>0</v>
      </c>
      <c r="K147" s="20">
        <f t="shared" si="12"/>
        <v>0</v>
      </c>
      <c r="N147" s="21">
        <f t="shared" si="18"/>
        <v>0</v>
      </c>
    </row>
    <row r="148" spans="1:14" s="106" customFormat="1" ht="26.25" x14ac:dyDescent="0.25">
      <c r="A148" s="83" t="s">
        <v>147</v>
      </c>
      <c r="B148" s="87" t="s">
        <v>15</v>
      </c>
      <c r="C148" s="88" t="s">
        <v>93</v>
      </c>
      <c r="D148" s="25">
        <v>40000</v>
      </c>
      <c r="E148" s="85">
        <f t="shared" si="16"/>
        <v>40000</v>
      </c>
      <c r="F148" s="86">
        <f t="shared" si="17"/>
        <v>40000</v>
      </c>
      <c r="G148" s="22">
        <v>0</v>
      </c>
      <c r="H148" s="26">
        <v>0</v>
      </c>
      <c r="I148" s="26">
        <v>0</v>
      </c>
      <c r="J148" s="29">
        <v>0</v>
      </c>
      <c r="K148" s="20">
        <f t="shared" si="12"/>
        <v>0</v>
      </c>
      <c r="N148" s="21">
        <f t="shared" si="18"/>
        <v>0</v>
      </c>
    </row>
    <row r="149" spans="1:14" s="114" customFormat="1" ht="15" x14ac:dyDescent="0.25">
      <c r="A149" s="107" t="s">
        <v>148</v>
      </c>
      <c r="B149" s="108" t="s">
        <v>15</v>
      </c>
      <c r="C149" s="109" t="s">
        <v>93</v>
      </c>
      <c r="D149" s="110">
        <v>1000</v>
      </c>
      <c r="E149" s="85">
        <f t="shared" si="16"/>
        <v>1000</v>
      </c>
      <c r="F149" s="86">
        <f t="shared" si="17"/>
        <v>1000</v>
      </c>
      <c r="G149" s="111">
        <v>0</v>
      </c>
      <c r="H149" s="112">
        <v>0</v>
      </c>
      <c r="I149" s="112">
        <v>0</v>
      </c>
      <c r="J149" s="113">
        <v>0</v>
      </c>
      <c r="K149" s="20">
        <f t="shared" ref="K149:K213" si="19">D149-E149</f>
        <v>0</v>
      </c>
      <c r="N149" s="21">
        <f t="shared" si="18"/>
        <v>0</v>
      </c>
    </row>
    <row r="150" spans="1:14" ht="27" thickBot="1" x14ac:dyDescent="0.3">
      <c r="A150" s="375" t="s">
        <v>149</v>
      </c>
      <c r="B150" s="339" t="s">
        <v>15</v>
      </c>
      <c r="C150" s="340" t="s">
        <v>93</v>
      </c>
      <c r="D150" s="341">
        <v>680000</v>
      </c>
      <c r="E150" s="342">
        <f t="shared" si="16"/>
        <v>680000</v>
      </c>
      <c r="F150" s="338">
        <f t="shared" si="17"/>
        <v>680000</v>
      </c>
      <c r="G150" s="343"/>
      <c r="H150" s="344">
        <v>0</v>
      </c>
      <c r="I150" s="344">
        <v>0</v>
      </c>
      <c r="J150" s="345">
        <v>0</v>
      </c>
      <c r="K150" s="20">
        <f t="shared" si="19"/>
        <v>0</v>
      </c>
      <c r="N150" s="21">
        <f t="shared" si="18"/>
        <v>0</v>
      </c>
    </row>
    <row r="151" spans="1:14" ht="15.75" thickBot="1" x14ac:dyDescent="0.3">
      <c r="A151" s="428" t="s">
        <v>150</v>
      </c>
      <c r="B151" s="429"/>
      <c r="C151" s="430"/>
      <c r="D151" s="115">
        <f t="shared" ref="D151:J151" si="20">SUM(D83:D150)</f>
        <v>10993277</v>
      </c>
      <c r="E151" s="116">
        <f t="shared" si="20"/>
        <v>10993277</v>
      </c>
      <c r="F151" s="117">
        <f t="shared" si="20"/>
        <v>19579887</v>
      </c>
      <c r="G151" s="118">
        <f t="shared" si="20"/>
        <v>8586610</v>
      </c>
      <c r="H151" s="118">
        <f t="shared" si="20"/>
        <v>0</v>
      </c>
      <c r="I151" s="118">
        <f t="shared" si="20"/>
        <v>0</v>
      </c>
      <c r="J151" s="119">
        <f t="shared" si="20"/>
        <v>0</v>
      </c>
      <c r="K151" s="20">
        <f t="shared" si="19"/>
        <v>0</v>
      </c>
      <c r="N151" s="21">
        <f t="shared" si="18"/>
        <v>0</v>
      </c>
    </row>
    <row r="152" spans="1:14" ht="20.100000000000001" customHeight="1" thickBot="1" x14ac:dyDescent="0.3">
      <c r="A152" s="431" t="s">
        <v>151</v>
      </c>
      <c r="B152" s="432"/>
      <c r="C152" s="432"/>
      <c r="D152" s="432"/>
      <c r="E152" s="432"/>
      <c r="F152" s="432"/>
      <c r="G152" s="432"/>
      <c r="H152" s="432"/>
      <c r="I152" s="432"/>
      <c r="J152" s="433"/>
      <c r="K152" s="20">
        <f t="shared" si="19"/>
        <v>0</v>
      </c>
      <c r="N152" s="21">
        <f t="shared" si="18"/>
        <v>0</v>
      </c>
    </row>
    <row r="153" spans="1:14" ht="27" thickBot="1" x14ac:dyDescent="0.3">
      <c r="A153" s="120" t="s">
        <v>152</v>
      </c>
      <c r="B153" s="121" t="s">
        <v>15</v>
      </c>
      <c r="C153" s="122" t="s">
        <v>153</v>
      </c>
      <c r="D153" s="123">
        <v>137000</v>
      </c>
      <c r="E153" s="123">
        <f>D153</f>
        <v>137000</v>
      </c>
      <c r="F153" s="124">
        <f>G153+H153+I153+J153+E153</f>
        <v>137000</v>
      </c>
      <c r="G153" s="125">
        <v>0</v>
      </c>
      <c r="H153" s="126">
        <v>0</v>
      </c>
      <c r="I153" s="126">
        <v>0</v>
      </c>
      <c r="J153" s="127">
        <v>0</v>
      </c>
      <c r="K153" s="20">
        <f t="shared" si="19"/>
        <v>0</v>
      </c>
      <c r="N153" s="21">
        <f t="shared" si="18"/>
        <v>0</v>
      </c>
    </row>
    <row r="154" spans="1:14" ht="15.75" thickBot="1" x14ac:dyDescent="0.3">
      <c r="A154" s="128" t="s">
        <v>154</v>
      </c>
      <c r="B154" s="129"/>
      <c r="C154" s="130"/>
      <c r="D154" s="131">
        <f>D153</f>
        <v>137000</v>
      </c>
      <c r="E154" s="131">
        <f t="shared" ref="E154:J154" si="21">E153</f>
        <v>137000</v>
      </c>
      <c r="F154" s="119">
        <f t="shared" si="21"/>
        <v>137000</v>
      </c>
      <c r="G154" s="132">
        <f t="shared" si="21"/>
        <v>0</v>
      </c>
      <c r="H154" s="131">
        <f t="shared" si="21"/>
        <v>0</v>
      </c>
      <c r="I154" s="131">
        <f t="shared" si="21"/>
        <v>0</v>
      </c>
      <c r="J154" s="119">
        <f t="shared" si="21"/>
        <v>0</v>
      </c>
      <c r="K154" s="20">
        <f t="shared" si="19"/>
        <v>0</v>
      </c>
      <c r="N154" s="21">
        <f t="shared" si="18"/>
        <v>0</v>
      </c>
    </row>
    <row r="155" spans="1:14" ht="20.100000000000001" customHeight="1" thickBot="1" x14ac:dyDescent="0.3">
      <c r="A155" s="434" t="s">
        <v>155</v>
      </c>
      <c r="B155" s="435"/>
      <c r="C155" s="435"/>
      <c r="D155" s="435"/>
      <c r="E155" s="435"/>
      <c r="F155" s="435"/>
      <c r="G155" s="435"/>
      <c r="H155" s="435"/>
      <c r="I155" s="435"/>
      <c r="J155" s="436"/>
      <c r="K155" s="20">
        <f t="shared" si="19"/>
        <v>0</v>
      </c>
      <c r="N155" s="21">
        <f t="shared" si="18"/>
        <v>0</v>
      </c>
    </row>
    <row r="156" spans="1:14" ht="26.25" x14ac:dyDescent="0.25">
      <c r="A156" s="133" t="s">
        <v>156</v>
      </c>
      <c r="B156" s="134" t="s">
        <v>15</v>
      </c>
      <c r="C156" s="135" t="s">
        <v>157</v>
      </c>
      <c r="D156" s="15">
        <v>1000</v>
      </c>
      <c r="E156" s="123">
        <f>D156</f>
        <v>1000</v>
      </c>
      <c r="F156" s="17">
        <f>D156+G156+H156+I156+J156</f>
        <v>1815422</v>
      </c>
      <c r="G156" s="12">
        <v>1814422</v>
      </c>
      <c r="H156" s="16">
        <v>0</v>
      </c>
      <c r="I156" s="16">
        <v>0</v>
      </c>
      <c r="J156" s="19">
        <v>0</v>
      </c>
      <c r="K156" s="20">
        <f t="shared" si="19"/>
        <v>0</v>
      </c>
      <c r="N156" s="21">
        <f t="shared" si="18"/>
        <v>0</v>
      </c>
    </row>
    <row r="157" spans="1:14" ht="51.75" x14ac:dyDescent="0.25">
      <c r="A157" s="136" t="s">
        <v>158</v>
      </c>
      <c r="B157" s="137" t="s">
        <v>15</v>
      </c>
      <c r="C157" s="138" t="s">
        <v>157</v>
      </c>
      <c r="D157" s="25">
        <v>43792</v>
      </c>
      <c r="E157" s="25">
        <f>D157</f>
        <v>43792</v>
      </c>
      <c r="F157" s="27">
        <f t="shared" ref="F157:F224" si="22">D157+G157+H157+I157+J157</f>
        <v>6610073</v>
      </c>
      <c r="G157" s="22">
        <v>6566281</v>
      </c>
      <c r="H157" s="26">
        <v>0</v>
      </c>
      <c r="I157" s="26">
        <v>0</v>
      </c>
      <c r="J157" s="29">
        <v>0</v>
      </c>
      <c r="K157" s="20">
        <f t="shared" si="19"/>
        <v>0</v>
      </c>
      <c r="N157" s="21">
        <f t="shared" si="18"/>
        <v>0</v>
      </c>
    </row>
    <row r="158" spans="1:14" ht="39" x14ac:dyDescent="0.25">
      <c r="A158" s="139" t="s">
        <v>159</v>
      </c>
      <c r="B158" s="137" t="s">
        <v>15</v>
      </c>
      <c r="C158" s="138" t="s">
        <v>157</v>
      </c>
      <c r="D158" s="26">
        <v>1000</v>
      </c>
      <c r="E158" s="25">
        <f t="shared" ref="E158:E225" si="23">D158</f>
        <v>1000</v>
      </c>
      <c r="F158" s="27">
        <f t="shared" si="22"/>
        <v>1493918</v>
      </c>
      <c r="G158" s="22">
        <v>1492918</v>
      </c>
      <c r="H158" s="26">
        <v>0</v>
      </c>
      <c r="I158" s="26">
        <v>0</v>
      </c>
      <c r="J158" s="29">
        <v>0</v>
      </c>
      <c r="K158" s="20">
        <f t="shared" si="19"/>
        <v>0</v>
      </c>
      <c r="N158" s="21">
        <f t="shared" si="18"/>
        <v>0</v>
      </c>
    </row>
    <row r="159" spans="1:14" ht="15" x14ac:dyDescent="0.25">
      <c r="A159" s="140" t="s">
        <v>160</v>
      </c>
      <c r="B159" s="137" t="s">
        <v>15</v>
      </c>
      <c r="C159" s="138" t="s">
        <v>157</v>
      </c>
      <c r="D159" s="25">
        <v>1000</v>
      </c>
      <c r="E159" s="25">
        <f t="shared" si="23"/>
        <v>1000</v>
      </c>
      <c r="F159" s="27">
        <v>11158800</v>
      </c>
      <c r="G159" s="22">
        <v>11157800</v>
      </c>
      <c r="H159" s="26">
        <v>0</v>
      </c>
      <c r="I159" s="26">
        <v>0</v>
      </c>
      <c r="J159" s="29">
        <v>0</v>
      </c>
      <c r="K159" s="20">
        <f t="shared" si="19"/>
        <v>0</v>
      </c>
      <c r="N159" s="21">
        <f t="shared" si="18"/>
        <v>0</v>
      </c>
    </row>
    <row r="160" spans="1:14" ht="20.100000000000001" customHeight="1" x14ac:dyDescent="0.25">
      <c r="A160" s="136" t="s">
        <v>161</v>
      </c>
      <c r="B160" s="141" t="s">
        <v>15</v>
      </c>
      <c r="C160" s="141" t="s">
        <v>157</v>
      </c>
      <c r="D160" s="25">
        <v>3000</v>
      </c>
      <c r="E160" s="25">
        <f t="shared" si="23"/>
        <v>3000</v>
      </c>
      <c r="F160" s="27">
        <f t="shared" si="22"/>
        <v>55000</v>
      </c>
      <c r="G160" s="22">
        <v>52000</v>
      </c>
      <c r="H160" s="26">
        <v>0</v>
      </c>
      <c r="I160" s="26">
        <v>0</v>
      </c>
      <c r="J160" s="29">
        <v>0</v>
      </c>
      <c r="K160" s="20">
        <f t="shared" si="19"/>
        <v>0</v>
      </c>
      <c r="N160" s="21">
        <f t="shared" si="18"/>
        <v>0</v>
      </c>
    </row>
    <row r="161" spans="1:14" ht="15" x14ac:dyDescent="0.25">
      <c r="A161" s="136" t="s">
        <v>162</v>
      </c>
      <c r="B161" s="141" t="s">
        <v>15</v>
      </c>
      <c r="C161" s="141" t="s">
        <v>157</v>
      </c>
      <c r="D161" s="25">
        <v>2000</v>
      </c>
      <c r="E161" s="25">
        <f t="shared" si="23"/>
        <v>2000</v>
      </c>
      <c r="F161" s="27">
        <f t="shared" si="22"/>
        <v>290000</v>
      </c>
      <c r="G161" s="22">
        <v>288000</v>
      </c>
      <c r="H161" s="26">
        <v>0</v>
      </c>
      <c r="I161" s="26">
        <v>0</v>
      </c>
      <c r="J161" s="29">
        <v>0</v>
      </c>
      <c r="K161" s="20">
        <f t="shared" si="19"/>
        <v>0</v>
      </c>
      <c r="N161" s="21">
        <f t="shared" si="18"/>
        <v>0</v>
      </c>
    </row>
    <row r="162" spans="1:14" ht="15" x14ac:dyDescent="0.25">
      <c r="A162" s="136" t="s">
        <v>163</v>
      </c>
      <c r="B162" s="141" t="s">
        <v>15</v>
      </c>
      <c r="C162" s="141" t="s">
        <v>157</v>
      </c>
      <c r="D162" s="25">
        <v>1000</v>
      </c>
      <c r="E162" s="25">
        <f t="shared" si="23"/>
        <v>1000</v>
      </c>
      <c r="F162" s="27">
        <f t="shared" si="22"/>
        <v>1000</v>
      </c>
      <c r="G162" s="22">
        <v>0</v>
      </c>
      <c r="H162" s="26">
        <v>0</v>
      </c>
      <c r="I162" s="26">
        <v>0</v>
      </c>
      <c r="J162" s="29">
        <v>0</v>
      </c>
      <c r="K162" s="20">
        <f t="shared" si="19"/>
        <v>0</v>
      </c>
      <c r="N162" s="21">
        <f t="shared" si="18"/>
        <v>0</v>
      </c>
    </row>
    <row r="163" spans="1:14" ht="30" customHeight="1" x14ac:dyDescent="0.25">
      <c r="A163" s="136" t="s">
        <v>164</v>
      </c>
      <c r="B163" s="141" t="s">
        <v>15</v>
      </c>
      <c r="C163" s="141" t="s">
        <v>157</v>
      </c>
      <c r="D163" s="25">
        <v>2000</v>
      </c>
      <c r="E163" s="25">
        <f t="shared" si="23"/>
        <v>2000</v>
      </c>
      <c r="F163" s="27">
        <f t="shared" si="22"/>
        <v>2000</v>
      </c>
      <c r="G163" s="22">
        <v>0</v>
      </c>
      <c r="H163" s="26">
        <v>0</v>
      </c>
      <c r="I163" s="26">
        <v>0</v>
      </c>
      <c r="J163" s="29">
        <v>0</v>
      </c>
      <c r="K163" s="20">
        <f t="shared" si="19"/>
        <v>0</v>
      </c>
      <c r="N163" s="21">
        <f t="shared" si="18"/>
        <v>0</v>
      </c>
    </row>
    <row r="164" spans="1:14" ht="15" x14ac:dyDescent="0.25">
      <c r="A164" s="136" t="s">
        <v>165</v>
      </c>
      <c r="B164" s="141" t="s">
        <v>15</v>
      </c>
      <c r="C164" s="141" t="s">
        <v>157</v>
      </c>
      <c r="D164" s="25">
        <v>163000</v>
      </c>
      <c r="E164" s="25">
        <f t="shared" si="23"/>
        <v>163000</v>
      </c>
      <c r="F164" s="27">
        <f t="shared" si="22"/>
        <v>163000</v>
      </c>
      <c r="G164" s="22">
        <v>0</v>
      </c>
      <c r="H164" s="26">
        <v>0</v>
      </c>
      <c r="I164" s="26">
        <v>0</v>
      </c>
      <c r="J164" s="29">
        <v>0</v>
      </c>
      <c r="K164" s="20">
        <f t="shared" si="19"/>
        <v>0</v>
      </c>
      <c r="N164" s="21">
        <f t="shared" si="18"/>
        <v>0</v>
      </c>
    </row>
    <row r="165" spans="1:14" ht="26.25" x14ac:dyDescent="0.25">
      <c r="A165" s="136" t="s">
        <v>166</v>
      </c>
      <c r="B165" s="141" t="s">
        <v>15</v>
      </c>
      <c r="C165" s="141" t="s">
        <v>157</v>
      </c>
      <c r="D165" s="142">
        <v>502000</v>
      </c>
      <c r="E165" s="142">
        <f t="shared" si="23"/>
        <v>502000</v>
      </c>
      <c r="F165" s="27">
        <f t="shared" si="22"/>
        <v>196593432</v>
      </c>
      <c r="G165" s="143">
        <v>57000000</v>
      </c>
      <c r="H165" s="144">
        <v>83000000</v>
      </c>
      <c r="I165" s="144">
        <v>56091432</v>
      </c>
      <c r="J165" s="145">
        <v>0</v>
      </c>
      <c r="K165" s="20">
        <f t="shared" si="19"/>
        <v>0</v>
      </c>
      <c r="N165" s="21">
        <f t="shared" si="18"/>
        <v>0</v>
      </c>
    </row>
    <row r="166" spans="1:14" ht="51.75" x14ac:dyDescent="0.25">
      <c r="A166" s="136" t="s">
        <v>167</v>
      </c>
      <c r="B166" s="141" t="s">
        <v>15</v>
      </c>
      <c r="C166" s="141" t="s">
        <v>157</v>
      </c>
      <c r="D166" s="25">
        <v>590000</v>
      </c>
      <c r="E166" s="25">
        <f t="shared" si="23"/>
        <v>590000</v>
      </c>
      <c r="F166" s="27">
        <f t="shared" si="22"/>
        <v>590000</v>
      </c>
      <c r="G166" s="22">
        <v>0</v>
      </c>
      <c r="H166" s="26">
        <v>0</v>
      </c>
      <c r="I166" s="26">
        <v>0</v>
      </c>
      <c r="J166" s="29">
        <v>0</v>
      </c>
      <c r="K166" s="20">
        <f t="shared" si="19"/>
        <v>0</v>
      </c>
      <c r="N166" s="21">
        <f t="shared" si="18"/>
        <v>0</v>
      </c>
    </row>
    <row r="167" spans="1:14" ht="39" x14ac:dyDescent="0.25">
      <c r="A167" s="136" t="s">
        <v>168</v>
      </c>
      <c r="B167" s="141" t="s">
        <v>15</v>
      </c>
      <c r="C167" s="141" t="s">
        <v>157</v>
      </c>
      <c r="D167" s="25">
        <v>720000</v>
      </c>
      <c r="E167" s="25">
        <f t="shared" si="23"/>
        <v>720000</v>
      </c>
      <c r="F167" s="27">
        <f t="shared" si="22"/>
        <v>720000</v>
      </c>
      <c r="G167" s="22">
        <v>0</v>
      </c>
      <c r="H167" s="26">
        <v>0</v>
      </c>
      <c r="I167" s="26">
        <v>0</v>
      </c>
      <c r="J167" s="29">
        <v>0</v>
      </c>
      <c r="K167" s="20">
        <f t="shared" si="19"/>
        <v>0</v>
      </c>
      <c r="N167" s="21">
        <f t="shared" si="18"/>
        <v>0</v>
      </c>
    </row>
    <row r="168" spans="1:14" ht="39" x14ac:dyDescent="0.25">
      <c r="A168" s="136" t="s">
        <v>169</v>
      </c>
      <c r="B168" s="141" t="s">
        <v>15</v>
      </c>
      <c r="C168" s="141" t="s">
        <v>157</v>
      </c>
      <c r="D168" s="25">
        <v>620000</v>
      </c>
      <c r="E168" s="25">
        <f t="shared" si="23"/>
        <v>620000</v>
      </c>
      <c r="F168" s="27">
        <f t="shared" si="22"/>
        <v>620000</v>
      </c>
      <c r="G168" s="22">
        <v>0</v>
      </c>
      <c r="H168" s="26">
        <v>0</v>
      </c>
      <c r="I168" s="26">
        <v>0</v>
      </c>
      <c r="J168" s="29">
        <v>0</v>
      </c>
      <c r="K168" s="20">
        <f t="shared" si="19"/>
        <v>0</v>
      </c>
      <c r="N168" s="21">
        <f t="shared" si="18"/>
        <v>0</v>
      </c>
    </row>
    <row r="169" spans="1:14" ht="30" customHeight="1" x14ac:dyDescent="0.25">
      <c r="A169" s="136" t="s">
        <v>170</v>
      </c>
      <c r="B169" s="141" t="s">
        <v>15</v>
      </c>
      <c r="C169" s="141" t="s">
        <v>157</v>
      </c>
      <c r="D169" s="25">
        <v>785000</v>
      </c>
      <c r="E169" s="25">
        <f t="shared" si="23"/>
        <v>785000</v>
      </c>
      <c r="F169" s="27">
        <f t="shared" si="22"/>
        <v>785000</v>
      </c>
      <c r="G169" s="22">
        <v>0</v>
      </c>
      <c r="H169" s="26">
        <v>0</v>
      </c>
      <c r="I169" s="26">
        <v>0</v>
      </c>
      <c r="J169" s="29">
        <v>0</v>
      </c>
      <c r="K169" s="20">
        <f t="shared" si="19"/>
        <v>0</v>
      </c>
      <c r="N169" s="21">
        <f t="shared" si="18"/>
        <v>0</v>
      </c>
    </row>
    <row r="170" spans="1:14" ht="26.25" x14ac:dyDescent="0.25">
      <c r="A170" s="136" t="s">
        <v>171</v>
      </c>
      <c r="B170" s="141" t="s">
        <v>15</v>
      </c>
      <c r="C170" s="141" t="s">
        <v>157</v>
      </c>
      <c r="D170" s="25">
        <v>872532</v>
      </c>
      <c r="E170" s="25">
        <f t="shared" si="23"/>
        <v>872532</v>
      </c>
      <c r="F170" s="27">
        <f t="shared" si="22"/>
        <v>872532</v>
      </c>
      <c r="G170" s="22">
        <v>0</v>
      </c>
      <c r="H170" s="26">
        <v>0</v>
      </c>
      <c r="I170" s="26">
        <v>0</v>
      </c>
      <c r="J170" s="29">
        <v>0</v>
      </c>
      <c r="K170" s="20">
        <f t="shared" si="19"/>
        <v>0</v>
      </c>
      <c r="N170" s="21">
        <f t="shared" si="18"/>
        <v>0</v>
      </c>
    </row>
    <row r="171" spans="1:14" ht="51.75" x14ac:dyDescent="0.25">
      <c r="A171" s="136" t="s">
        <v>172</v>
      </c>
      <c r="B171" s="141" t="s">
        <v>15</v>
      </c>
      <c r="C171" s="141" t="s">
        <v>157</v>
      </c>
      <c r="D171" s="25">
        <v>1000</v>
      </c>
      <c r="E171" s="25">
        <f t="shared" si="23"/>
        <v>1000</v>
      </c>
      <c r="F171" s="27">
        <f t="shared" si="22"/>
        <v>624000</v>
      </c>
      <c r="G171" s="22">
        <v>623000</v>
      </c>
      <c r="H171" s="26">
        <v>0</v>
      </c>
      <c r="I171" s="26">
        <v>0</v>
      </c>
      <c r="J171" s="29">
        <v>0</v>
      </c>
      <c r="K171" s="20">
        <f t="shared" si="19"/>
        <v>0</v>
      </c>
      <c r="N171" s="21">
        <f t="shared" si="18"/>
        <v>0</v>
      </c>
    </row>
    <row r="172" spans="1:14" ht="39" x14ac:dyDescent="0.25">
      <c r="A172" s="136" t="s">
        <v>173</v>
      </c>
      <c r="B172" s="141" t="s">
        <v>15</v>
      </c>
      <c r="C172" s="141" t="s">
        <v>157</v>
      </c>
      <c r="D172" s="25">
        <v>1000</v>
      </c>
      <c r="E172" s="25">
        <f t="shared" si="23"/>
        <v>1000</v>
      </c>
      <c r="F172" s="27">
        <f t="shared" si="22"/>
        <v>633000</v>
      </c>
      <c r="G172" s="22">
        <v>632000</v>
      </c>
      <c r="H172" s="26">
        <v>0</v>
      </c>
      <c r="I172" s="26">
        <v>0</v>
      </c>
      <c r="J172" s="29">
        <v>0</v>
      </c>
      <c r="K172" s="20">
        <f t="shared" si="19"/>
        <v>0</v>
      </c>
      <c r="N172" s="21">
        <f t="shared" si="18"/>
        <v>0</v>
      </c>
    </row>
    <row r="173" spans="1:14" ht="39" x14ac:dyDescent="0.25">
      <c r="A173" s="136" t="s">
        <v>174</v>
      </c>
      <c r="B173" s="141" t="s">
        <v>15</v>
      </c>
      <c r="C173" s="141" t="s">
        <v>157</v>
      </c>
      <c r="D173" s="25">
        <v>1000</v>
      </c>
      <c r="E173" s="25">
        <f t="shared" si="23"/>
        <v>1000</v>
      </c>
      <c r="F173" s="27">
        <f t="shared" si="22"/>
        <v>645000</v>
      </c>
      <c r="G173" s="22">
        <v>644000</v>
      </c>
      <c r="H173" s="26">
        <v>0</v>
      </c>
      <c r="I173" s="26">
        <v>0</v>
      </c>
      <c r="J173" s="29">
        <v>0</v>
      </c>
      <c r="K173" s="20">
        <f t="shared" si="19"/>
        <v>0</v>
      </c>
      <c r="N173" s="21">
        <f t="shared" si="18"/>
        <v>0</v>
      </c>
    </row>
    <row r="174" spans="1:14" ht="31.5" customHeight="1" x14ac:dyDescent="0.25">
      <c r="A174" s="136" t="s">
        <v>175</v>
      </c>
      <c r="B174" s="141" t="s">
        <v>15</v>
      </c>
      <c r="C174" s="141" t="s">
        <v>157</v>
      </c>
      <c r="D174" s="142">
        <v>570000</v>
      </c>
      <c r="E174" s="142">
        <f t="shared" si="23"/>
        <v>570000</v>
      </c>
      <c r="F174" s="27">
        <f t="shared" si="22"/>
        <v>570000</v>
      </c>
      <c r="G174" s="22">
        <v>0</v>
      </c>
      <c r="H174" s="26">
        <v>0</v>
      </c>
      <c r="I174" s="26">
        <v>0</v>
      </c>
      <c r="J174" s="29">
        <v>0</v>
      </c>
      <c r="K174" s="20">
        <f t="shared" si="19"/>
        <v>0</v>
      </c>
      <c r="N174" s="21">
        <f t="shared" si="18"/>
        <v>0</v>
      </c>
    </row>
    <row r="175" spans="1:14" ht="15" x14ac:dyDescent="0.25">
      <c r="A175" s="374" t="s">
        <v>458</v>
      </c>
      <c r="B175" s="153" t="s">
        <v>15</v>
      </c>
      <c r="C175" s="153" t="s">
        <v>157</v>
      </c>
      <c r="D175" s="371">
        <v>0</v>
      </c>
      <c r="E175" s="371">
        <f t="shared" si="23"/>
        <v>0</v>
      </c>
      <c r="F175" s="156">
        <f t="shared" si="22"/>
        <v>100000</v>
      </c>
      <c r="G175" s="157">
        <v>100000</v>
      </c>
      <c r="H175" s="158">
        <v>0</v>
      </c>
      <c r="I175" s="158">
        <v>0</v>
      </c>
      <c r="J175" s="159">
        <v>0</v>
      </c>
      <c r="K175" s="20">
        <f t="shared" si="19"/>
        <v>0</v>
      </c>
      <c r="N175" s="21">
        <f t="shared" si="18"/>
        <v>0</v>
      </c>
    </row>
    <row r="176" spans="1:14" ht="15" x14ac:dyDescent="0.25">
      <c r="A176" s="136" t="s">
        <v>176</v>
      </c>
      <c r="B176" s="141" t="s">
        <v>15</v>
      </c>
      <c r="C176" s="141" t="s">
        <v>157</v>
      </c>
      <c r="D176" s="144">
        <v>0</v>
      </c>
      <c r="E176" s="142">
        <f t="shared" si="23"/>
        <v>0</v>
      </c>
      <c r="F176" s="27">
        <f t="shared" si="22"/>
        <v>35700</v>
      </c>
      <c r="G176" s="22">
        <v>35700</v>
      </c>
      <c r="H176" s="26">
        <v>0</v>
      </c>
      <c r="I176" s="26">
        <v>0</v>
      </c>
      <c r="J176" s="29">
        <v>0</v>
      </c>
      <c r="K176" s="20">
        <f t="shared" si="19"/>
        <v>0</v>
      </c>
      <c r="N176" s="21">
        <f t="shared" si="18"/>
        <v>0</v>
      </c>
    </row>
    <row r="177" spans="1:14" ht="15" x14ac:dyDescent="0.25">
      <c r="A177" s="136" t="s">
        <v>177</v>
      </c>
      <c r="B177" s="141" t="s">
        <v>15</v>
      </c>
      <c r="C177" s="141" t="s">
        <v>157</v>
      </c>
      <c r="D177" s="144">
        <v>0</v>
      </c>
      <c r="E177" s="142">
        <f t="shared" si="23"/>
        <v>0</v>
      </c>
      <c r="F177" s="27">
        <f t="shared" si="22"/>
        <v>35700</v>
      </c>
      <c r="G177" s="22">
        <v>35700</v>
      </c>
      <c r="H177" s="26">
        <v>0</v>
      </c>
      <c r="I177" s="26">
        <v>0</v>
      </c>
      <c r="J177" s="29">
        <v>0</v>
      </c>
      <c r="K177" s="20">
        <f t="shared" si="19"/>
        <v>0</v>
      </c>
      <c r="N177" s="21">
        <f t="shared" si="18"/>
        <v>0</v>
      </c>
    </row>
    <row r="178" spans="1:14" ht="15" x14ac:dyDescent="0.25">
      <c r="A178" s="136" t="s">
        <v>178</v>
      </c>
      <c r="B178" s="141" t="s">
        <v>15</v>
      </c>
      <c r="C178" s="141" t="s">
        <v>157</v>
      </c>
      <c r="D178" s="144">
        <v>1000</v>
      </c>
      <c r="E178" s="142">
        <f t="shared" si="23"/>
        <v>1000</v>
      </c>
      <c r="F178" s="27">
        <f t="shared" si="22"/>
        <v>71400</v>
      </c>
      <c r="G178" s="22">
        <v>70400</v>
      </c>
      <c r="H178" s="146">
        <v>0</v>
      </c>
      <c r="I178" s="146">
        <v>0</v>
      </c>
      <c r="J178" s="147">
        <v>0</v>
      </c>
      <c r="K178" s="20">
        <f t="shared" si="19"/>
        <v>0</v>
      </c>
      <c r="N178" s="21">
        <f t="shared" si="18"/>
        <v>0</v>
      </c>
    </row>
    <row r="179" spans="1:14" ht="26.25" x14ac:dyDescent="0.25">
      <c r="A179" s="136" t="s">
        <v>179</v>
      </c>
      <c r="B179" s="141" t="s">
        <v>15</v>
      </c>
      <c r="C179" s="141" t="s">
        <v>157</v>
      </c>
      <c r="D179" s="144">
        <v>1000</v>
      </c>
      <c r="E179" s="142">
        <f t="shared" si="23"/>
        <v>1000</v>
      </c>
      <c r="F179" s="27">
        <f t="shared" si="22"/>
        <v>116025</v>
      </c>
      <c r="G179" s="22">
        <v>115025</v>
      </c>
      <c r="H179" s="146">
        <v>0</v>
      </c>
      <c r="I179" s="146">
        <v>0</v>
      </c>
      <c r="J179" s="147">
        <v>0</v>
      </c>
      <c r="K179" s="20">
        <f t="shared" si="19"/>
        <v>0</v>
      </c>
      <c r="N179" s="21">
        <f t="shared" si="18"/>
        <v>0</v>
      </c>
    </row>
    <row r="180" spans="1:14" ht="15" x14ac:dyDescent="0.25">
      <c r="A180" s="136" t="s">
        <v>180</v>
      </c>
      <c r="B180" s="141" t="s">
        <v>15</v>
      </c>
      <c r="C180" s="141" t="s">
        <v>157</v>
      </c>
      <c r="D180" s="144">
        <v>0</v>
      </c>
      <c r="E180" s="142">
        <f t="shared" si="23"/>
        <v>0</v>
      </c>
      <c r="F180" s="27">
        <f t="shared" si="22"/>
        <v>35700</v>
      </c>
      <c r="G180" s="22">
        <v>35700</v>
      </c>
      <c r="H180" s="146">
        <v>0</v>
      </c>
      <c r="I180" s="146">
        <v>0</v>
      </c>
      <c r="J180" s="147">
        <v>0</v>
      </c>
      <c r="K180" s="20">
        <f t="shared" si="19"/>
        <v>0</v>
      </c>
      <c r="N180" s="21">
        <f t="shared" si="18"/>
        <v>0</v>
      </c>
    </row>
    <row r="181" spans="1:14" ht="15" x14ac:dyDescent="0.25">
      <c r="A181" s="136" t="s">
        <v>181</v>
      </c>
      <c r="B181" s="141" t="s">
        <v>15</v>
      </c>
      <c r="C181" s="141" t="s">
        <v>157</v>
      </c>
      <c r="D181" s="144">
        <v>0</v>
      </c>
      <c r="E181" s="142">
        <f t="shared" si="23"/>
        <v>0</v>
      </c>
      <c r="F181" s="27">
        <f t="shared" si="22"/>
        <v>35700</v>
      </c>
      <c r="G181" s="22">
        <v>35700</v>
      </c>
      <c r="H181" s="146">
        <v>0</v>
      </c>
      <c r="I181" s="146">
        <v>0</v>
      </c>
      <c r="J181" s="147">
        <v>0</v>
      </c>
      <c r="K181" s="20">
        <f t="shared" si="19"/>
        <v>0</v>
      </c>
      <c r="N181" s="21">
        <f t="shared" si="18"/>
        <v>0</v>
      </c>
    </row>
    <row r="182" spans="1:14" ht="15" x14ac:dyDescent="0.25">
      <c r="A182" s="136" t="s">
        <v>182</v>
      </c>
      <c r="B182" s="141" t="s">
        <v>15</v>
      </c>
      <c r="C182" s="141" t="s">
        <v>157</v>
      </c>
      <c r="D182" s="144">
        <v>0</v>
      </c>
      <c r="E182" s="142">
        <f t="shared" si="23"/>
        <v>0</v>
      </c>
      <c r="F182" s="27">
        <f t="shared" si="22"/>
        <v>35700</v>
      </c>
      <c r="G182" s="22">
        <v>35700</v>
      </c>
      <c r="H182" s="146">
        <v>0</v>
      </c>
      <c r="I182" s="146">
        <v>0</v>
      </c>
      <c r="J182" s="147">
        <v>0</v>
      </c>
      <c r="K182" s="20">
        <f t="shared" si="19"/>
        <v>0</v>
      </c>
      <c r="N182" s="21">
        <f t="shared" si="18"/>
        <v>0</v>
      </c>
    </row>
    <row r="183" spans="1:14" ht="15" x14ac:dyDescent="0.25">
      <c r="A183" s="136" t="s">
        <v>183</v>
      </c>
      <c r="B183" s="141" t="s">
        <v>15</v>
      </c>
      <c r="C183" s="141" t="s">
        <v>157</v>
      </c>
      <c r="D183" s="144">
        <v>0</v>
      </c>
      <c r="E183" s="142">
        <f t="shared" si="23"/>
        <v>0</v>
      </c>
      <c r="F183" s="27">
        <f t="shared" si="22"/>
        <v>35700</v>
      </c>
      <c r="G183" s="22">
        <v>35700</v>
      </c>
      <c r="H183" s="146">
        <v>0</v>
      </c>
      <c r="I183" s="146">
        <v>0</v>
      </c>
      <c r="J183" s="147">
        <v>0</v>
      </c>
      <c r="K183" s="20">
        <f t="shared" si="19"/>
        <v>0</v>
      </c>
      <c r="N183" s="21">
        <f t="shared" si="18"/>
        <v>0</v>
      </c>
    </row>
    <row r="184" spans="1:14" ht="26.25" x14ac:dyDescent="0.25">
      <c r="A184" s="374" t="s">
        <v>184</v>
      </c>
      <c r="B184" s="153" t="s">
        <v>15</v>
      </c>
      <c r="C184" s="153" t="s">
        <v>157</v>
      </c>
      <c r="D184" s="371">
        <v>1000</v>
      </c>
      <c r="E184" s="371">
        <f t="shared" si="23"/>
        <v>1000</v>
      </c>
      <c r="F184" s="156">
        <f t="shared" si="22"/>
        <v>165000</v>
      </c>
      <c r="G184" s="157">
        <v>164000</v>
      </c>
      <c r="H184" s="372">
        <v>0</v>
      </c>
      <c r="I184" s="372">
        <v>0</v>
      </c>
      <c r="J184" s="373">
        <v>0</v>
      </c>
      <c r="K184" s="20">
        <f t="shared" si="19"/>
        <v>0</v>
      </c>
      <c r="N184" s="21">
        <f t="shared" si="18"/>
        <v>0</v>
      </c>
    </row>
    <row r="185" spans="1:14" ht="39" x14ac:dyDescent="0.25">
      <c r="A185" s="136" t="s">
        <v>185</v>
      </c>
      <c r="B185" s="141" t="s">
        <v>15</v>
      </c>
      <c r="C185" s="141" t="s">
        <v>157</v>
      </c>
      <c r="D185" s="142">
        <v>157080</v>
      </c>
      <c r="E185" s="142">
        <f t="shared" si="23"/>
        <v>157080</v>
      </c>
      <c r="F185" s="27">
        <f t="shared" si="22"/>
        <v>157080</v>
      </c>
      <c r="G185" s="22">
        <v>0</v>
      </c>
      <c r="H185" s="26">
        <v>0</v>
      </c>
      <c r="I185" s="26">
        <v>0</v>
      </c>
      <c r="J185" s="29">
        <v>0</v>
      </c>
      <c r="K185" s="20">
        <f t="shared" si="19"/>
        <v>0</v>
      </c>
      <c r="N185" s="21">
        <f t="shared" si="18"/>
        <v>0</v>
      </c>
    </row>
    <row r="186" spans="1:14" ht="39" x14ac:dyDescent="0.25">
      <c r="A186" s="136" t="s">
        <v>186</v>
      </c>
      <c r="B186" s="141" t="s">
        <v>15</v>
      </c>
      <c r="C186" s="141" t="s">
        <v>157</v>
      </c>
      <c r="D186" s="25">
        <v>60000</v>
      </c>
      <c r="E186" s="25">
        <f t="shared" si="23"/>
        <v>60000</v>
      </c>
      <c r="F186" s="27">
        <f t="shared" si="22"/>
        <v>60000</v>
      </c>
      <c r="G186" s="22">
        <v>0</v>
      </c>
      <c r="H186" s="26">
        <v>0</v>
      </c>
      <c r="I186" s="26">
        <v>0</v>
      </c>
      <c r="J186" s="29">
        <v>0</v>
      </c>
      <c r="K186" s="20">
        <f t="shared" si="19"/>
        <v>0</v>
      </c>
      <c r="N186" s="21">
        <f t="shared" si="18"/>
        <v>0</v>
      </c>
    </row>
    <row r="187" spans="1:14" ht="26.25" x14ac:dyDescent="0.25">
      <c r="A187" s="136" t="s">
        <v>187</v>
      </c>
      <c r="B187" s="141" t="s">
        <v>15</v>
      </c>
      <c r="C187" s="141" t="s">
        <v>157</v>
      </c>
      <c r="D187" s="25">
        <v>37000</v>
      </c>
      <c r="E187" s="25">
        <f t="shared" si="23"/>
        <v>37000</v>
      </c>
      <c r="F187" s="27">
        <f t="shared" si="22"/>
        <v>37000</v>
      </c>
      <c r="G187" s="22">
        <v>0</v>
      </c>
      <c r="H187" s="26">
        <v>0</v>
      </c>
      <c r="I187" s="26">
        <v>0</v>
      </c>
      <c r="J187" s="29">
        <v>0</v>
      </c>
      <c r="K187" s="20">
        <f t="shared" si="19"/>
        <v>0</v>
      </c>
      <c r="N187" s="21">
        <f t="shared" si="18"/>
        <v>0</v>
      </c>
    </row>
    <row r="188" spans="1:14" ht="39" x14ac:dyDescent="0.25">
      <c r="A188" s="136" t="s">
        <v>188</v>
      </c>
      <c r="B188" s="141" t="s">
        <v>15</v>
      </c>
      <c r="C188" s="141" t="s">
        <v>157</v>
      </c>
      <c r="D188" s="25">
        <v>1000</v>
      </c>
      <c r="E188" s="25">
        <f t="shared" si="23"/>
        <v>1000</v>
      </c>
      <c r="F188" s="27">
        <f t="shared" si="22"/>
        <v>23420</v>
      </c>
      <c r="G188" s="22">
        <v>22420</v>
      </c>
      <c r="H188" s="26">
        <v>0</v>
      </c>
      <c r="I188" s="26">
        <v>0</v>
      </c>
      <c r="J188" s="29">
        <v>0</v>
      </c>
      <c r="K188" s="20">
        <f t="shared" si="19"/>
        <v>0</v>
      </c>
      <c r="N188" s="21">
        <f t="shared" si="18"/>
        <v>0</v>
      </c>
    </row>
    <row r="189" spans="1:14" ht="39" x14ac:dyDescent="0.25">
      <c r="A189" s="136" t="s">
        <v>189</v>
      </c>
      <c r="B189" s="141" t="s">
        <v>15</v>
      </c>
      <c r="C189" s="141" t="s">
        <v>157</v>
      </c>
      <c r="D189" s="25">
        <v>1000</v>
      </c>
      <c r="E189" s="25">
        <f t="shared" si="23"/>
        <v>1000</v>
      </c>
      <c r="F189" s="27">
        <f t="shared" si="22"/>
        <v>29437</v>
      </c>
      <c r="G189" s="22">
        <v>28437</v>
      </c>
      <c r="H189" s="26">
        <v>0</v>
      </c>
      <c r="I189" s="26">
        <v>0</v>
      </c>
      <c r="J189" s="29">
        <v>0</v>
      </c>
      <c r="K189" s="20">
        <f t="shared" si="19"/>
        <v>0</v>
      </c>
      <c r="N189" s="21">
        <f t="shared" si="18"/>
        <v>0</v>
      </c>
    </row>
    <row r="190" spans="1:14" ht="26.25" x14ac:dyDescent="0.25">
      <c r="A190" s="136" t="s">
        <v>190</v>
      </c>
      <c r="B190" s="141" t="s">
        <v>15</v>
      </c>
      <c r="C190" s="141" t="s">
        <v>157</v>
      </c>
      <c r="D190" s="25">
        <v>1000</v>
      </c>
      <c r="E190" s="25">
        <f t="shared" si="23"/>
        <v>1000</v>
      </c>
      <c r="F190" s="27">
        <f t="shared" si="22"/>
        <v>29286</v>
      </c>
      <c r="G190" s="22">
        <v>28286</v>
      </c>
      <c r="H190" s="26">
        <v>0</v>
      </c>
      <c r="I190" s="26">
        <v>0</v>
      </c>
      <c r="J190" s="29">
        <v>0</v>
      </c>
      <c r="K190" s="20">
        <f t="shared" si="19"/>
        <v>0</v>
      </c>
      <c r="N190" s="21">
        <f t="shared" si="18"/>
        <v>0</v>
      </c>
    </row>
    <row r="191" spans="1:14" ht="26.25" x14ac:dyDescent="0.25">
      <c r="A191" s="136" t="s">
        <v>191</v>
      </c>
      <c r="B191" s="141" t="s">
        <v>15</v>
      </c>
      <c r="C191" s="141" t="s">
        <v>157</v>
      </c>
      <c r="D191" s="25">
        <v>1000</v>
      </c>
      <c r="E191" s="25">
        <f t="shared" si="23"/>
        <v>1000</v>
      </c>
      <c r="F191" s="27">
        <f t="shared" si="22"/>
        <v>20966</v>
      </c>
      <c r="G191" s="22">
        <v>19966</v>
      </c>
      <c r="H191" s="26">
        <v>0</v>
      </c>
      <c r="I191" s="26">
        <v>0</v>
      </c>
      <c r="J191" s="29">
        <v>0</v>
      </c>
      <c r="K191" s="20">
        <f t="shared" si="19"/>
        <v>0</v>
      </c>
      <c r="N191" s="21">
        <f t="shared" ref="N191:N290" si="24">E191+G191-F191+H191+I191+J191</f>
        <v>0</v>
      </c>
    </row>
    <row r="192" spans="1:14" s="114" customFormat="1" ht="30.75" customHeight="1" x14ac:dyDescent="0.25">
      <c r="A192" s="136" t="s">
        <v>192</v>
      </c>
      <c r="B192" s="141" t="s">
        <v>15</v>
      </c>
      <c r="C192" s="141" t="s">
        <v>157</v>
      </c>
      <c r="D192" s="25">
        <v>1000</v>
      </c>
      <c r="E192" s="25">
        <f t="shared" si="23"/>
        <v>1000</v>
      </c>
      <c r="F192" s="27">
        <f t="shared" si="22"/>
        <v>28303</v>
      </c>
      <c r="G192" s="22">
        <v>27303</v>
      </c>
      <c r="H192" s="26">
        <v>0</v>
      </c>
      <c r="I192" s="26">
        <v>0</v>
      </c>
      <c r="J192" s="29">
        <v>0</v>
      </c>
      <c r="K192" s="20">
        <f t="shared" si="19"/>
        <v>0</v>
      </c>
      <c r="N192" s="21">
        <f t="shared" si="24"/>
        <v>0</v>
      </c>
    </row>
    <row r="193" spans="1:14" ht="26.25" x14ac:dyDescent="0.25">
      <c r="A193" s="136" t="s">
        <v>193</v>
      </c>
      <c r="B193" s="141" t="s">
        <v>15</v>
      </c>
      <c r="C193" s="141" t="s">
        <v>157</v>
      </c>
      <c r="D193" s="25">
        <v>1000</v>
      </c>
      <c r="E193" s="25">
        <f t="shared" si="23"/>
        <v>1000</v>
      </c>
      <c r="F193" s="27">
        <f t="shared" si="22"/>
        <v>22634</v>
      </c>
      <c r="G193" s="22">
        <v>21634</v>
      </c>
      <c r="H193" s="26">
        <v>0</v>
      </c>
      <c r="I193" s="26">
        <v>0</v>
      </c>
      <c r="J193" s="29">
        <v>0</v>
      </c>
      <c r="K193" s="20">
        <f t="shared" si="19"/>
        <v>0</v>
      </c>
      <c r="N193" s="21">
        <f t="shared" si="24"/>
        <v>0</v>
      </c>
    </row>
    <row r="194" spans="1:14" ht="26.25" x14ac:dyDescent="0.25">
      <c r="A194" s="136" t="s">
        <v>194</v>
      </c>
      <c r="B194" s="141" t="s">
        <v>15</v>
      </c>
      <c r="C194" s="141" t="s">
        <v>157</v>
      </c>
      <c r="D194" s="25">
        <v>1000</v>
      </c>
      <c r="E194" s="25">
        <f t="shared" si="23"/>
        <v>1000</v>
      </c>
      <c r="F194" s="27">
        <f t="shared" si="22"/>
        <v>23825</v>
      </c>
      <c r="G194" s="22">
        <v>22825</v>
      </c>
      <c r="H194" s="26">
        <v>0</v>
      </c>
      <c r="I194" s="26">
        <v>0</v>
      </c>
      <c r="J194" s="29">
        <v>0</v>
      </c>
      <c r="K194" s="20">
        <f t="shared" si="19"/>
        <v>0</v>
      </c>
      <c r="N194" s="21">
        <f t="shared" si="24"/>
        <v>0</v>
      </c>
    </row>
    <row r="195" spans="1:14" ht="26.25" x14ac:dyDescent="0.25">
      <c r="A195" s="136" t="s">
        <v>195</v>
      </c>
      <c r="B195" s="141" t="s">
        <v>15</v>
      </c>
      <c r="C195" s="141" t="s">
        <v>157</v>
      </c>
      <c r="D195" s="25">
        <v>1000</v>
      </c>
      <c r="E195" s="25">
        <f t="shared" si="23"/>
        <v>1000</v>
      </c>
      <c r="F195" s="27">
        <f t="shared" si="22"/>
        <v>30101</v>
      </c>
      <c r="G195" s="22">
        <v>29101</v>
      </c>
      <c r="H195" s="26">
        <v>0</v>
      </c>
      <c r="I195" s="26">
        <v>0</v>
      </c>
      <c r="J195" s="29">
        <v>0</v>
      </c>
      <c r="K195" s="20">
        <f t="shared" si="19"/>
        <v>0</v>
      </c>
      <c r="N195" s="21">
        <f t="shared" si="24"/>
        <v>0</v>
      </c>
    </row>
    <row r="196" spans="1:14" ht="26.25" x14ac:dyDescent="0.25">
      <c r="A196" s="136" t="s">
        <v>196</v>
      </c>
      <c r="B196" s="141" t="s">
        <v>15</v>
      </c>
      <c r="C196" s="141" t="s">
        <v>157</v>
      </c>
      <c r="D196" s="25">
        <v>1000</v>
      </c>
      <c r="E196" s="25">
        <f t="shared" si="23"/>
        <v>1000</v>
      </c>
      <c r="F196" s="27">
        <f t="shared" si="22"/>
        <v>21101</v>
      </c>
      <c r="G196" s="22">
        <v>20101</v>
      </c>
      <c r="H196" s="26">
        <v>0</v>
      </c>
      <c r="I196" s="26">
        <v>0</v>
      </c>
      <c r="J196" s="29">
        <v>0</v>
      </c>
      <c r="K196" s="20">
        <f t="shared" si="19"/>
        <v>0</v>
      </c>
      <c r="N196" s="21">
        <f t="shared" si="24"/>
        <v>0</v>
      </c>
    </row>
    <row r="197" spans="1:14" ht="39" x14ac:dyDescent="0.25">
      <c r="A197" s="136" t="s">
        <v>197</v>
      </c>
      <c r="B197" s="141" t="s">
        <v>15</v>
      </c>
      <c r="C197" s="141" t="s">
        <v>157</v>
      </c>
      <c r="D197" s="25">
        <v>1000</v>
      </c>
      <c r="E197" s="25">
        <f t="shared" si="23"/>
        <v>1000</v>
      </c>
      <c r="F197" s="27">
        <f t="shared" si="22"/>
        <v>26782</v>
      </c>
      <c r="G197" s="22">
        <v>25782</v>
      </c>
      <c r="H197" s="26">
        <v>0</v>
      </c>
      <c r="I197" s="26">
        <v>0</v>
      </c>
      <c r="J197" s="29">
        <v>0</v>
      </c>
      <c r="K197" s="20">
        <f t="shared" si="19"/>
        <v>0</v>
      </c>
      <c r="N197" s="21">
        <f t="shared" si="24"/>
        <v>0</v>
      </c>
    </row>
    <row r="198" spans="1:14" ht="39" x14ac:dyDescent="0.25">
      <c r="A198" s="136" t="s">
        <v>198</v>
      </c>
      <c r="B198" s="141" t="s">
        <v>15</v>
      </c>
      <c r="C198" s="141" t="s">
        <v>157</v>
      </c>
      <c r="D198" s="25">
        <v>1000</v>
      </c>
      <c r="E198" s="25">
        <f t="shared" si="23"/>
        <v>1000</v>
      </c>
      <c r="F198" s="27">
        <f t="shared" si="22"/>
        <v>26452</v>
      </c>
      <c r="G198" s="22">
        <v>25452</v>
      </c>
      <c r="H198" s="26">
        <v>0</v>
      </c>
      <c r="I198" s="26">
        <v>0</v>
      </c>
      <c r="J198" s="29">
        <v>0</v>
      </c>
      <c r="K198" s="20">
        <f t="shared" si="19"/>
        <v>0</v>
      </c>
      <c r="N198" s="21">
        <f t="shared" si="24"/>
        <v>0</v>
      </c>
    </row>
    <row r="199" spans="1:14" ht="51.75" x14ac:dyDescent="0.25">
      <c r="A199" s="136" t="s">
        <v>199</v>
      </c>
      <c r="B199" s="141" t="s">
        <v>15</v>
      </c>
      <c r="C199" s="141" t="s">
        <v>157</v>
      </c>
      <c r="D199" s="25">
        <v>4200</v>
      </c>
      <c r="E199" s="25">
        <f t="shared" si="23"/>
        <v>4200</v>
      </c>
      <c r="F199" s="27">
        <f t="shared" si="22"/>
        <v>4200</v>
      </c>
      <c r="G199" s="22">
        <v>0</v>
      </c>
      <c r="H199" s="26">
        <v>0</v>
      </c>
      <c r="I199" s="26">
        <v>0</v>
      </c>
      <c r="J199" s="29">
        <v>0</v>
      </c>
      <c r="K199" s="20">
        <f t="shared" si="19"/>
        <v>0</v>
      </c>
      <c r="N199" s="21">
        <f t="shared" si="24"/>
        <v>0</v>
      </c>
    </row>
    <row r="200" spans="1:14" ht="39" x14ac:dyDescent="0.25">
      <c r="A200" s="136" t="s">
        <v>200</v>
      </c>
      <c r="B200" s="141" t="s">
        <v>15</v>
      </c>
      <c r="C200" s="141" t="s">
        <v>157</v>
      </c>
      <c r="D200" s="25">
        <v>4400</v>
      </c>
      <c r="E200" s="25">
        <f t="shared" si="23"/>
        <v>4400</v>
      </c>
      <c r="F200" s="27">
        <f t="shared" si="22"/>
        <v>4400</v>
      </c>
      <c r="G200" s="22">
        <v>0</v>
      </c>
      <c r="H200" s="26">
        <v>0</v>
      </c>
      <c r="I200" s="26">
        <v>0</v>
      </c>
      <c r="J200" s="29">
        <v>0</v>
      </c>
      <c r="K200" s="20">
        <f t="shared" si="19"/>
        <v>0</v>
      </c>
      <c r="N200" s="21">
        <f t="shared" si="24"/>
        <v>0</v>
      </c>
    </row>
    <row r="201" spans="1:14" ht="39" x14ac:dyDescent="0.25">
      <c r="A201" s="136" t="s">
        <v>201</v>
      </c>
      <c r="B201" s="141" t="s">
        <v>15</v>
      </c>
      <c r="C201" s="141" t="s">
        <v>157</v>
      </c>
      <c r="D201" s="25">
        <v>4300</v>
      </c>
      <c r="E201" s="25">
        <f t="shared" si="23"/>
        <v>4300</v>
      </c>
      <c r="F201" s="27">
        <f t="shared" si="22"/>
        <v>4300</v>
      </c>
      <c r="G201" s="22">
        <v>0</v>
      </c>
      <c r="H201" s="26">
        <v>0</v>
      </c>
      <c r="I201" s="26">
        <v>0</v>
      </c>
      <c r="J201" s="29">
        <v>0</v>
      </c>
      <c r="K201" s="20">
        <f t="shared" si="19"/>
        <v>0</v>
      </c>
      <c r="N201" s="21">
        <f t="shared" si="24"/>
        <v>0</v>
      </c>
    </row>
    <row r="202" spans="1:14" ht="52.5" customHeight="1" x14ac:dyDescent="0.25">
      <c r="A202" s="136" t="s">
        <v>202</v>
      </c>
      <c r="B202" s="141" t="s">
        <v>15</v>
      </c>
      <c r="C202" s="141" t="s">
        <v>157</v>
      </c>
      <c r="D202" s="25">
        <v>1000</v>
      </c>
      <c r="E202" s="25">
        <f t="shared" si="23"/>
        <v>1000</v>
      </c>
      <c r="F202" s="27">
        <f t="shared" si="22"/>
        <v>18000</v>
      </c>
      <c r="G202" s="22">
        <v>17000</v>
      </c>
      <c r="H202" s="26">
        <v>0</v>
      </c>
      <c r="I202" s="26">
        <v>0</v>
      </c>
      <c r="J202" s="29">
        <v>0</v>
      </c>
      <c r="K202" s="20">
        <f t="shared" si="19"/>
        <v>0</v>
      </c>
      <c r="N202" s="21">
        <f t="shared" si="24"/>
        <v>0</v>
      </c>
    </row>
    <row r="203" spans="1:14" ht="51" customHeight="1" x14ac:dyDescent="0.25">
      <c r="A203" s="136" t="s">
        <v>203</v>
      </c>
      <c r="B203" s="141" t="s">
        <v>15</v>
      </c>
      <c r="C203" s="141" t="s">
        <v>157</v>
      </c>
      <c r="D203" s="25">
        <v>1000</v>
      </c>
      <c r="E203" s="25">
        <f t="shared" si="23"/>
        <v>1000</v>
      </c>
      <c r="F203" s="27">
        <f t="shared" si="22"/>
        <v>18000</v>
      </c>
      <c r="G203" s="22">
        <v>17000</v>
      </c>
      <c r="H203" s="26">
        <v>0</v>
      </c>
      <c r="I203" s="26">
        <v>0</v>
      </c>
      <c r="J203" s="29">
        <v>0</v>
      </c>
      <c r="K203" s="20">
        <f t="shared" si="19"/>
        <v>0</v>
      </c>
      <c r="N203" s="21">
        <f t="shared" si="24"/>
        <v>0</v>
      </c>
    </row>
    <row r="204" spans="1:14" ht="51.75" x14ac:dyDescent="0.25">
      <c r="A204" s="136" t="s">
        <v>204</v>
      </c>
      <c r="B204" s="141" t="s">
        <v>15</v>
      </c>
      <c r="C204" s="141" t="s">
        <v>157</v>
      </c>
      <c r="D204" s="25">
        <v>142000</v>
      </c>
      <c r="E204" s="25">
        <f t="shared" si="23"/>
        <v>142000</v>
      </c>
      <c r="F204" s="27">
        <f t="shared" si="22"/>
        <v>142000</v>
      </c>
      <c r="G204" s="22">
        <v>0</v>
      </c>
      <c r="H204" s="26"/>
      <c r="I204" s="26"/>
      <c r="J204" s="29"/>
      <c r="K204" s="20">
        <f t="shared" si="19"/>
        <v>0</v>
      </c>
      <c r="N204" s="21">
        <f t="shared" si="24"/>
        <v>0</v>
      </c>
    </row>
    <row r="205" spans="1:14" ht="15" x14ac:dyDescent="0.25">
      <c r="A205" s="136" t="s">
        <v>205</v>
      </c>
      <c r="B205" s="141" t="s">
        <v>15</v>
      </c>
      <c r="C205" s="141" t="s">
        <v>157</v>
      </c>
      <c r="D205" s="25">
        <v>216000</v>
      </c>
      <c r="E205" s="25">
        <f t="shared" si="23"/>
        <v>216000</v>
      </c>
      <c r="F205" s="27">
        <f t="shared" si="22"/>
        <v>216000</v>
      </c>
      <c r="G205" s="22">
        <v>0</v>
      </c>
      <c r="H205" s="26">
        <v>0</v>
      </c>
      <c r="I205" s="26">
        <v>0</v>
      </c>
      <c r="J205" s="29">
        <v>0</v>
      </c>
      <c r="K205" s="20">
        <f t="shared" si="19"/>
        <v>0</v>
      </c>
      <c r="N205" s="21">
        <f t="shared" si="24"/>
        <v>0</v>
      </c>
    </row>
    <row r="206" spans="1:14" ht="26.25" x14ac:dyDescent="0.25">
      <c r="A206" s="136" t="s">
        <v>206</v>
      </c>
      <c r="B206" s="141" t="s">
        <v>15</v>
      </c>
      <c r="C206" s="141" t="s">
        <v>157</v>
      </c>
      <c r="D206" s="25">
        <v>50000</v>
      </c>
      <c r="E206" s="25">
        <f t="shared" si="23"/>
        <v>50000</v>
      </c>
      <c r="F206" s="27">
        <f t="shared" si="22"/>
        <v>50000</v>
      </c>
      <c r="G206" s="22">
        <v>0</v>
      </c>
      <c r="H206" s="26">
        <v>0</v>
      </c>
      <c r="I206" s="26">
        <v>0</v>
      </c>
      <c r="J206" s="29">
        <v>0</v>
      </c>
      <c r="K206" s="20">
        <f t="shared" si="19"/>
        <v>0</v>
      </c>
      <c r="N206" s="21">
        <f t="shared" si="24"/>
        <v>0</v>
      </c>
    </row>
    <row r="207" spans="1:14" ht="39" x14ac:dyDescent="0.25">
      <c r="A207" s="148" t="s">
        <v>207</v>
      </c>
      <c r="B207" s="149" t="s">
        <v>15</v>
      </c>
      <c r="C207" s="149" t="s">
        <v>157</v>
      </c>
      <c r="D207" s="102">
        <v>10000</v>
      </c>
      <c r="E207" s="102">
        <f>D207</f>
        <v>10000</v>
      </c>
      <c r="F207" s="150">
        <f>D207+G207+H207+I207+J207</f>
        <v>10000</v>
      </c>
      <c r="G207" s="60">
        <v>0</v>
      </c>
      <c r="H207" s="61">
        <v>0</v>
      </c>
      <c r="I207" s="61">
        <v>0</v>
      </c>
      <c r="J207" s="62">
        <v>0</v>
      </c>
      <c r="K207" s="20">
        <f t="shared" si="19"/>
        <v>0</v>
      </c>
      <c r="N207" s="21"/>
    </row>
    <row r="208" spans="1:14" ht="68.25" customHeight="1" x14ac:dyDescent="0.25">
      <c r="A208" s="148" t="s">
        <v>208</v>
      </c>
      <c r="B208" s="149" t="s">
        <v>15</v>
      </c>
      <c r="C208" s="149" t="s">
        <v>157</v>
      </c>
      <c r="D208" s="102">
        <v>135000</v>
      </c>
      <c r="E208" s="102">
        <f>D208</f>
        <v>135000</v>
      </c>
      <c r="F208" s="150">
        <f>D208+G208+H208+I208+J208</f>
        <v>135000</v>
      </c>
      <c r="G208" s="60">
        <v>0</v>
      </c>
      <c r="H208" s="61">
        <v>0</v>
      </c>
      <c r="I208" s="61">
        <v>0</v>
      </c>
      <c r="J208" s="62">
        <v>0</v>
      </c>
      <c r="K208" s="20">
        <f t="shared" si="19"/>
        <v>0</v>
      </c>
      <c r="N208" s="21"/>
    </row>
    <row r="209" spans="1:14" ht="26.25" x14ac:dyDescent="0.25">
      <c r="A209" s="136" t="s">
        <v>209</v>
      </c>
      <c r="B209" s="141" t="s">
        <v>15</v>
      </c>
      <c r="C209" s="141" t="s">
        <v>157</v>
      </c>
      <c r="D209" s="25">
        <v>15000</v>
      </c>
      <c r="E209" s="25">
        <f t="shared" si="23"/>
        <v>15000</v>
      </c>
      <c r="F209" s="27">
        <f t="shared" si="22"/>
        <v>15000</v>
      </c>
      <c r="G209" s="22">
        <v>0</v>
      </c>
      <c r="H209" s="26">
        <v>0</v>
      </c>
      <c r="I209" s="26">
        <v>0</v>
      </c>
      <c r="J209" s="29">
        <v>0</v>
      </c>
      <c r="K209" s="20">
        <f t="shared" si="19"/>
        <v>0</v>
      </c>
      <c r="N209" s="21">
        <f t="shared" si="24"/>
        <v>0</v>
      </c>
    </row>
    <row r="210" spans="1:14" ht="26.25" x14ac:dyDescent="0.25">
      <c r="A210" s="136" t="s">
        <v>210</v>
      </c>
      <c r="B210" s="141" t="s">
        <v>15</v>
      </c>
      <c r="C210" s="141" t="s">
        <v>157</v>
      </c>
      <c r="D210" s="25">
        <v>0</v>
      </c>
      <c r="E210" s="25">
        <f t="shared" si="23"/>
        <v>0</v>
      </c>
      <c r="F210" s="27">
        <f t="shared" si="22"/>
        <v>2960</v>
      </c>
      <c r="G210" s="22">
        <v>0</v>
      </c>
      <c r="H210" s="26">
        <v>0</v>
      </c>
      <c r="I210" s="26">
        <v>2960</v>
      </c>
      <c r="J210" s="29">
        <v>0</v>
      </c>
      <c r="K210" s="20">
        <f t="shared" si="19"/>
        <v>0</v>
      </c>
      <c r="N210" s="21">
        <f t="shared" si="24"/>
        <v>0</v>
      </c>
    </row>
    <row r="211" spans="1:14" ht="39" x14ac:dyDescent="0.25">
      <c r="A211" s="136" t="s">
        <v>211</v>
      </c>
      <c r="B211" s="141" t="s">
        <v>15</v>
      </c>
      <c r="C211" s="141" t="s">
        <v>157</v>
      </c>
      <c r="D211" s="25">
        <v>2000</v>
      </c>
      <c r="E211" s="25">
        <f t="shared" si="23"/>
        <v>2000</v>
      </c>
      <c r="F211" s="27">
        <f t="shared" si="22"/>
        <v>14000</v>
      </c>
      <c r="G211" s="22">
        <v>12000</v>
      </c>
      <c r="H211" s="26">
        <v>0</v>
      </c>
      <c r="I211" s="26">
        <v>0</v>
      </c>
      <c r="J211" s="29">
        <v>0</v>
      </c>
      <c r="K211" s="20">
        <f t="shared" si="19"/>
        <v>0</v>
      </c>
      <c r="N211" s="21">
        <f t="shared" si="24"/>
        <v>0</v>
      </c>
    </row>
    <row r="212" spans="1:14" ht="26.25" x14ac:dyDescent="0.25">
      <c r="A212" s="136" t="s">
        <v>212</v>
      </c>
      <c r="B212" s="141" t="s">
        <v>15</v>
      </c>
      <c r="C212" s="141" t="s">
        <v>157</v>
      </c>
      <c r="D212" s="25">
        <v>1716</v>
      </c>
      <c r="E212" s="25">
        <f t="shared" si="23"/>
        <v>1716</v>
      </c>
      <c r="F212" s="27">
        <f t="shared" si="22"/>
        <v>1716</v>
      </c>
      <c r="G212" s="22">
        <v>0</v>
      </c>
      <c r="H212" s="26">
        <v>0</v>
      </c>
      <c r="I212" s="26">
        <v>0</v>
      </c>
      <c r="J212" s="29">
        <v>0</v>
      </c>
      <c r="K212" s="20">
        <f t="shared" si="19"/>
        <v>0</v>
      </c>
      <c r="N212" s="21">
        <f t="shared" si="24"/>
        <v>0</v>
      </c>
    </row>
    <row r="213" spans="1:14" ht="30" customHeight="1" x14ac:dyDescent="0.25">
      <c r="A213" s="136" t="s">
        <v>213</v>
      </c>
      <c r="B213" s="141" t="s">
        <v>15</v>
      </c>
      <c r="C213" s="141" t="s">
        <v>157</v>
      </c>
      <c r="D213" s="25">
        <v>9486</v>
      </c>
      <c r="E213" s="25">
        <f t="shared" si="23"/>
        <v>9486</v>
      </c>
      <c r="F213" s="27">
        <f t="shared" si="22"/>
        <v>9486</v>
      </c>
      <c r="G213" s="22">
        <v>0</v>
      </c>
      <c r="H213" s="26">
        <v>0</v>
      </c>
      <c r="I213" s="26">
        <v>0</v>
      </c>
      <c r="J213" s="29">
        <v>0</v>
      </c>
      <c r="K213" s="20">
        <f t="shared" si="19"/>
        <v>0</v>
      </c>
      <c r="N213" s="21">
        <f t="shared" si="24"/>
        <v>0</v>
      </c>
    </row>
    <row r="214" spans="1:14" ht="31.5" customHeight="1" x14ac:dyDescent="0.25">
      <c r="A214" s="136" t="s">
        <v>214</v>
      </c>
      <c r="B214" s="141" t="s">
        <v>15</v>
      </c>
      <c r="C214" s="141" t="s">
        <v>157</v>
      </c>
      <c r="D214" s="25">
        <v>1359</v>
      </c>
      <c r="E214" s="25">
        <f t="shared" si="23"/>
        <v>1359</v>
      </c>
      <c r="F214" s="27">
        <f t="shared" si="22"/>
        <v>1359</v>
      </c>
      <c r="G214" s="22">
        <v>0</v>
      </c>
      <c r="H214" s="26">
        <v>0</v>
      </c>
      <c r="I214" s="26">
        <v>0</v>
      </c>
      <c r="J214" s="29">
        <v>0</v>
      </c>
      <c r="K214" s="20">
        <f t="shared" ref="K214:K277" si="25">D214-E214</f>
        <v>0</v>
      </c>
      <c r="N214" s="21">
        <f t="shared" si="24"/>
        <v>0</v>
      </c>
    </row>
    <row r="215" spans="1:14" ht="26.25" x14ac:dyDescent="0.25">
      <c r="A215" s="136" t="s">
        <v>215</v>
      </c>
      <c r="B215" s="141" t="s">
        <v>15</v>
      </c>
      <c r="C215" s="141" t="s">
        <v>157</v>
      </c>
      <c r="D215" s="25">
        <v>6500</v>
      </c>
      <c r="E215" s="25">
        <f t="shared" si="23"/>
        <v>6500</v>
      </c>
      <c r="F215" s="27">
        <f t="shared" si="22"/>
        <v>6500</v>
      </c>
      <c r="G215" s="22">
        <v>0</v>
      </c>
      <c r="H215" s="26">
        <v>0</v>
      </c>
      <c r="I215" s="26">
        <v>0</v>
      </c>
      <c r="J215" s="29">
        <v>0</v>
      </c>
      <c r="K215" s="20">
        <f t="shared" si="25"/>
        <v>0</v>
      </c>
      <c r="N215" s="21">
        <f t="shared" si="24"/>
        <v>0</v>
      </c>
    </row>
    <row r="216" spans="1:14" ht="26.25" x14ac:dyDescent="0.25">
      <c r="A216" s="136" t="s">
        <v>216</v>
      </c>
      <c r="B216" s="141" t="s">
        <v>15</v>
      </c>
      <c r="C216" s="141" t="s">
        <v>157</v>
      </c>
      <c r="D216" s="25">
        <v>1000</v>
      </c>
      <c r="E216" s="25">
        <f t="shared" si="23"/>
        <v>1000</v>
      </c>
      <c r="F216" s="27">
        <f t="shared" si="22"/>
        <v>193494</v>
      </c>
      <c r="G216" s="22">
        <v>192494</v>
      </c>
      <c r="H216" s="26">
        <v>0</v>
      </c>
      <c r="I216" s="26">
        <v>0</v>
      </c>
      <c r="J216" s="29">
        <v>0</v>
      </c>
      <c r="K216" s="20">
        <f t="shared" si="25"/>
        <v>0</v>
      </c>
      <c r="N216" s="21">
        <f t="shared" si="24"/>
        <v>0</v>
      </c>
    </row>
    <row r="217" spans="1:14" ht="64.5" x14ac:dyDescent="0.25">
      <c r="A217" s="136" t="s">
        <v>217</v>
      </c>
      <c r="B217" s="141" t="s">
        <v>15</v>
      </c>
      <c r="C217" s="141" t="s">
        <v>157</v>
      </c>
      <c r="D217" s="25">
        <v>1000</v>
      </c>
      <c r="E217" s="25">
        <f t="shared" si="23"/>
        <v>1000</v>
      </c>
      <c r="F217" s="27">
        <f t="shared" si="22"/>
        <v>170000</v>
      </c>
      <c r="G217" s="22">
        <v>169000</v>
      </c>
      <c r="H217" s="26">
        <v>0</v>
      </c>
      <c r="I217" s="26">
        <v>0</v>
      </c>
      <c r="J217" s="29">
        <v>0</v>
      </c>
      <c r="K217" s="20">
        <f t="shared" si="25"/>
        <v>0</v>
      </c>
      <c r="N217" s="21">
        <f t="shared" si="24"/>
        <v>0</v>
      </c>
    </row>
    <row r="218" spans="1:14" ht="64.5" x14ac:dyDescent="0.25">
      <c r="A218" s="136" t="s">
        <v>218</v>
      </c>
      <c r="B218" s="141" t="s">
        <v>15</v>
      </c>
      <c r="C218" s="141" t="s">
        <v>157</v>
      </c>
      <c r="D218" s="25">
        <v>1000</v>
      </c>
      <c r="E218" s="25">
        <f t="shared" si="23"/>
        <v>1000</v>
      </c>
      <c r="F218" s="27">
        <f t="shared" si="22"/>
        <v>54000</v>
      </c>
      <c r="G218" s="22">
        <v>53000</v>
      </c>
      <c r="H218" s="26">
        <v>0</v>
      </c>
      <c r="I218" s="26">
        <v>0</v>
      </c>
      <c r="J218" s="29">
        <v>0</v>
      </c>
      <c r="K218" s="20">
        <f t="shared" si="25"/>
        <v>0</v>
      </c>
      <c r="N218" s="21">
        <f t="shared" si="24"/>
        <v>0</v>
      </c>
    </row>
    <row r="219" spans="1:14" ht="26.25" x14ac:dyDescent="0.25">
      <c r="A219" s="139" t="s">
        <v>219</v>
      </c>
      <c r="B219" s="141" t="s">
        <v>15</v>
      </c>
      <c r="C219" s="151" t="s">
        <v>157</v>
      </c>
      <c r="D219" s="25">
        <v>10000</v>
      </c>
      <c r="E219" s="25">
        <f t="shared" si="23"/>
        <v>10000</v>
      </c>
      <c r="F219" s="27">
        <f t="shared" si="22"/>
        <v>10000</v>
      </c>
      <c r="G219" s="22">
        <v>0</v>
      </c>
      <c r="H219" s="26">
        <v>0</v>
      </c>
      <c r="I219" s="26">
        <v>0</v>
      </c>
      <c r="J219" s="29">
        <v>0</v>
      </c>
      <c r="K219" s="20">
        <f t="shared" si="25"/>
        <v>0</v>
      </c>
      <c r="N219" s="21">
        <f t="shared" si="24"/>
        <v>0</v>
      </c>
    </row>
    <row r="220" spans="1:14" s="114" customFormat="1" ht="39" x14ac:dyDescent="0.25">
      <c r="A220" s="139" t="s">
        <v>220</v>
      </c>
      <c r="B220" s="141" t="s">
        <v>15</v>
      </c>
      <c r="C220" s="151" t="s">
        <v>157</v>
      </c>
      <c r="D220" s="142">
        <v>0</v>
      </c>
      <c r="E220" s="142">
        <f t="shared" si="23"/>
        <v>0</v>
      </c>
      <c r="F220" s="152">
        <f t="shared" si="22"/>
        <v>80000</v>
      </c>
      <c r="G220" s="143">
        <v>30000</v>
      </c>
      <c r="H220" s="144">
        <v>30000</v>
      </c>
      <c r="I220" s="144">
        <v>20000</v>
      </c>
      <c r="J220" s="145"/>
      <c r="K220" s="20">
        <f t="shared" si="25"/>
        <v>0</v>
      </c>
      <c r="N220" s="21">
        <f t="shared" si="24"/>
        <v>0</v>
      </c>
    </row>
    <row r="221" spans="1:14" ht="26.25" x14ac:dyDescent="0.25">
      <c r="A221" s="139" t="s">
        <v>221</v>
      </c>
      <c r="B221" s="141" t="s">
        <v>15</v>
      </c>
      <c r="C221" s="151" t="s">
        <v>157</v>
      </c>
      <c r="D221" s="25">
        <v>13000</v>
      </c>
      <c r="E221" s="25">
        <f t="shared" si="23"/>
        <v>13000</v>
      </c>
      <c r="F221" s="27">
        <f t="shared" si="22"/>
        <v>29000</v>
      </c>
      <c r="G221" s="22">
        <v>16000</v>
      </c>
      <c r="H221" s="26">
        <v>0</v>
      </c>
      <c r="I221" s="26">
        <v>0</v>
      </c>
      <c r="J221" s="29">
        <v>0</v>
      </c>
      <c r="K221" s="20">
        <f t="shared" si="25"/>
        <v>0</v>
      </c>
      <c r="N221" s="21">
        <f t="shared" si="24"/>
        <v>0</v>
      </c>
    </row>
    <row r="222" spans="1:14" ht="31.5" customHeight="1" x14ac:dyDescent="0.25">
      <c r="A222" s="139" t="s">
        <v>222</v>
      </c>
      <c r="B222" s="141" t="s">
        <v>15</v>
      </c>
      <c r="C222" s="151" t="s">
        <v>157</v>
      </c>
      <c r="D222" s="25">
        <v>1000</v>
      </c>
      <c r="E222" s="25">
        <f t="shared" si="23"/>
        <v>1000</v>
      </c>
      <c r="F222" s="27">
        <f t="shared" si="22"/>
        <v>56000</v>
      </c>
      <c r="G222" s="22">
        <v>55000</v>
      </c>
      <c r="H222" s="26">
        <v>0</v>
      </c>
      <c r="I222" s="26">
        <v>0</v>
      </c>
      <c r="J222" s="29">
        <v>0</v>
      </c>
      <c r="K222" s="20">
        <f t="shared" si="25"/>
        <v>0</v>
      </c>
      <c r="N222" s="21">
        <f t="shared" si="24"/>
        <v>0</v>
      </c>
    </row>
    <row r="223" spans="1:14" ht="31.5" customHeight="1" x14ac:dyDescent="0.25">
      <c r="A223" s="139" t="s">
        <v>223</v>
      </c>
      <c r="B223" s="141" t="s">
        <v>15</v>
      </c>
      <c r="C223" s="151" t="s">
        <v>157</v>
      </c>
      <c r="D223" s="25">
        <v>0</v>
      </c>
      <c r="E223" s="25">
        <f t="shared" si="23"/>
        <v>0</v>
      </c>
      <c r="F223" s="27">
        <f t="shared" si="22"/>
        <v>135060</v>
      </c>
      <c r="G223" s="22">
        <v>54024</v>
      </c>
      <c r="H223" s="26">
        <v>54024</v>
      </c>
      <c r="I223" s="26">
        <v>27012</v>
      </c>
      <c r="J223" s="29"/>
      <c r="K223" s="20">
        <f t="shared" si="25"/>
        <v>0</v>
      </c>
      <c r="N223" s="21"/>
    </row>
    <row r="224" spans="1:14" ht="39" x14ac:dyDescent="0.25">
      <c r="A224" s="139" t="s">
        <v>224</v>
      </c>
      <c r="B224" s="141" t="s">
        <v>15</v>
      </c>
      <c r="C224" s="151" t="s">
        <v>157</v>
      </c>
      <c r="D224" s="25">
        <v>60000</v>
      </c>
      <c r="E224" s="25">
        <f t="shared" si="23"/>
        <v>60000</v>
      </c>
      <c r="F224" s="27">
        <f t="shared" si="22"/>
        <v>60000</v>
      </c>
      <c r="G224" s="22">
        <v>0</v>
      </c>
      <c r="H224" s="26">
        <v>0</v>
      </c>
      <c r="I224" s="26">
        <v>0</v>
      </c>
      <c r="J224" s="29">
        <v>0</v>
      </c>
      <c r="K224" s="20">
        <f t="shared" si="25"/>
        <v>0</v>
      </c>
      <c r="N224" s="21">
        <f t="shared" si="24"/>
        <v>0</v>
      </c>
    </row>
    <row r="225" spans="1:14" ht="13.5" customHeight="1" x14ac:dyDescent="0.25">
      <c r="A225" s="376" t="s">
        <v>225</v>
      </c>
      <c r="B225" s="153" t="s">
        <v>15</v>
      </c>
      <c r="C225" s="154" t="s">
        <v>157</v>
      </c>
      <c r="D225" s="155">
        <v>3000000</v>
      </c>
      <c r="E225" s="155">
        <f t="shared" si="23"/>
        <v>3000000</v>
      </c>
      <c r="F225" s="156">
        <f t="shared" ref="F225:F285" si="26">D225+G225+H225+I225+J225</f>
        <v>12000000</v>
      </c>
      <c r="G225" s="157">
        <v>3000000</v>
      </c>
      <c r="H225" s="158">
        <v>3000000</v>
      </c>
      <c r="I225" s="158">
        <v>3000000</v>
      </c>
      <c r="J225" s="159">
        <v>0</v>
      </c>
      <c r="K225" s="20">
        <f t="shared" si="25"/>
        <v>0</v>
      </c>
      <c r="N225" s="21">
        <f t="shared" si="24"/>
        <v>0</v>
      </c>
    </row>
    <row r="226" spans="1:14" ht="29.25" customHeight="1" x14ac:dyDescent="0.25">
      <c r="A226" s="139" t="s">
        <v>226</v>
      </c>
      <c r="B226" s="141" t="s">
        <v>15</v>
      </c>
      <c r="C226" s="151" t="s">
        <v>157</v>
      </c>
      <c r="D226" s="25">
        <v>1000</v>
      </c>
      <c r="E226" s="25">
        <f t="shared" ref="E226:E285" si="27">D226</f>
        <v>1000</v>
      </c>
      <c r="F226" s="27">
        <f t="shared" si="26"/>
        <v>6218621</v>
      </c>
      <c r="G226" s="22">
        <v>1136728</v>
      </c>
      <c r="H226" s="26">
        <v>2931561</v>
      </c>
      <c r="I226" s="26">
        <v>1914489</v>
      </c>
      <c r="J226" s="29">
        <v>234843</v>
      </c>
      <c r="K226" s="20">
        <f t="shared" si="25"/>
        <v>0</v>
      </c>
      <c r="N226" s="21">
        <f t="shared" si="24"/>
        <v>0</v>
      </c>
    </row>
    <row r="227" spans="1:14" ht="42" customHeight="1" x14ac:dyDescent="0.25">
      <c r="A227" s="139" t="s">
        <v>227</v>
      </c>
      <c r="B227" s="141" t="s">
        <v>15</v>
      </c>
      <c r="C227" s="151" t="s">
        <v>157</v>
      </c>
      <c r="D227" s="25">
        <v>16000</v>
      </c>
      <c r="E227" s="25">
        <f t="shared" si="27"/>
        <v>16000</v>
      </c>
      <c r="F227" s="27">
        <f t="shared" si="26"/>
        <v>16000</v>
      </c>
      <c r="G227" s="22">
        <v>0</v>
      </c>
      <c r="H227" s="26">
        <v>0</v>
      </c>
      <c r="I227" s="26">
        <v>0</v>
      </c>
      <c r="J227" s="29">
        <v>0</v>
      </c>
      <c r="K227" s="20">
        <f t="shared" si="25"/>
        <v>0</v>
      </c>
      <c r="N227" s="21">
        <f t="shared" si="24"/>
        <v>0</v>
      </c>
    </row>
    <row r="228" spans="1:14" ht="39" x14ac:dyDescent="0.25">
      <c r="A228" s="139" t="s">
        <v>228</v>
      </c>
      <c r="B228" s="141" t="s">
        <v>15</v>
      </c>
      <c r="C228" s="151" t="s">
        <v>157</v>
      </c>
      <c r="D228" s="25">
        <v>26000</v>
      </c>
      <c r="E228" s="25">
        <f t="shared" si="27"/>
        <v>26000</v>
      </c>
      <c r="F228" s="27">
        <f t="shared" si="26"/>
        <v>26000</v>
      </c>
      <c r="G228" s="22">
        <v>0</v>
      </c>
      <c r="H228" s="26">
        <v>0</v>
      </c>
      <c r="I228" s="26">
        <v>0</v>
      </c>
      <c r="J228" s="29">
        <v>0</v>
      </c>
      <c r="K228" s="20">
        <f t="shared" si="25"/>
        <v>0</v>
      </c>
      <c r="N228" s="21">
        <f t="shared" si="24"/>
        <v>0</v>
      </c>
    </row>
    <row r="229" spans="1:14" ht="51.75" x14ac:dyDescent="0.25">
      <c r="A229" s="139" t="s">
        <v>229</v>
      </c>
      <c r="B229" s="141" t="s">
        <v>15</v>
      </c>
      <c r="C229" s="151" t="s">
        <v>157</v>
      </c>
      <c r="D229" s="25">
        <v>24000</v>
      </c>
      <c r="E229" s="25">
        <f t="shared" si="27"/>
        <v>24000</v>
      </c>
      <c r="F229" s="27">
        <f t="shared" si="26"/>
        <v>24000</v>
      </c>
      <c r="G229" s="22">
        <v>0</v>
      </c>
      <c r="H229" s="26">
        <v>0</v>
      </c>
      <c r="I229" s="26">
        <v>0</v>
      </c>
      <c r="J229" s="29">
        <v>0</v>
      </c>
      <c r="K229" s="20">
        <f t="shared" si="25"/>
        <v>0</v>
      </c>
      <c r="N229" s="21">
        <f t="shared" si="24"/>
        <v>0</v>
      </c>
    </row>
    <row r="230" spans="1:14" ht="51.75" x14ac:dyDescent="0.25">
      <c r="A230" s="139" t="s">
        <v>230</v>
      </c>
      <c r="B230" s="141" t="s">
        <v>15</v>
      </c>
      <c r="C230" s="151" t="s">
        <v>157</v>
      </c>
      <c r="D230" s="25">
        <v>22000</v>
      </c>
      <c r="E230" s="25">
        <f t="shared" si="27"/>
        <v>22000</v>
      </c>
      <c r="F230" s="27">
        <f t="shared" si="26"/>
        <v>22000</v>
      </c>
      <c r="G230" s="22">
        <v>0</v>
      </c>
      <c r="H230" s="26">
        <v>0</v>
      </c>
      <c r="I230" s="26">
        <v>0</v>
      </c>
      <c r="J230" s="29">
        <v>0</v>
      </c>
      <c r="K230" s="20">
        <f t="shared" si="25"/>
        <v>0</v>
      </c>
      <c r="N230" s="21">
        <f t="shared" si="24"/>
        <v>0</v>
      </c>
    </row>
    <row r="231" spans="1:14" ht="44.25" customHeight="1" x14ac:dyDescent="0.25">
      <c r="A231" s="139" t="s">
        <v>231</v>
      </c>
      <c r="B231" s="141" t="s">
        <v>15</v>
      </c>
      <c r="C231" s="151" t="s">
        <v>157</v>
      </c>
      <c r="D231" s="25">
        <v>18000</v>
      </c>
      <c r="E231" s="25">
        <f t="shared" si="27"/>
        <v>18000</v>
      </c>
      <c r="F231" s="27">
        <f t="shared" si="26"/>
        <v>18000</v>
      </c>
      <c r="G231" s="22">
        <v>0</v>
      </c>
      <c r="H231" s="26">
        <v>0</v>
      </c>
      <c r="I231" s="26">
        <v>0</v>
      </c>
      <c r="J231" s="29">
        <v>0</v>
      </c>
      <c r="K231" s="20">
        <f t="shared" si="25"/>
        <v>0</v>
      </c>
      <c r="N231" s="21">
        <f t="shared" si="24"/>
        <v>0</v>
      </c>
    </row>
    <row r="232" spans="1:14" ht="64.5" x14ac:dyDescent="0.25">
      <c r="A232" s="139" t="s">
        <v>232</v>
      </c>
      <c r="B232" s="141" t="s">
        <v>15</v>
      </c>
      <c r="C232" s="151" t="s">
        <v>157</v>
      </c>
      <c r="D232" s="25">
        <v>18000</v>
      </c>
      <c r="E232" s="25">
        <f t="shared" si="27"/>
        <v>18000</v>
      </c>
      <c r="F232" s="27">
        <f t="shared" si="26"/>
        <v>18000</v>
      </c>
      <c r="G232" s="22">
        <v>0</v>
      </c>
      <c r="H232" s="26">
        <v>0</v>
      </c>
      <c r="I232" s="26">
        <v>0</v>
      </c>
      <c r="J232" s="29">
        <v>0</v>
      </c>
      <c r="K232" s="20">
        <f t="shared" si="25"/>
        <v>0</v>
      </c>
      <c r="N232" s="21">
        <f t="shared" si="24"/>
        <v>0</v>
      </c>
    </row>
    <row r="233" spans="1:14" ht="53.25" customHeight="1" x14ac:dyDescent="0.25">
      <c r="A233" s="139" t="s">
        <v>233</v>
      </c>
      <c r="B233" s="141" t="s">
        <v>15</v>
      </c>
      <c r="C233" s="151" t="s">
        <v>157</v>
      </c>
      <c r="D233" s="25">
        <v>1000</v>
      </c>
      <c r="E233" s="25">
        <f t="shared" si="27"/>
        <v>1000</v>
      </c>
      <c r="F233" s="27">
        <f t="shared" si="26"/>
        <v>20000</v>
      </c>
      <c r="G233" s="22">
        <v>19000</v>
      </c>
      <c r="H233" s="26">
        <v>0</v>
      </c>
      <c r="I233" s="26">
        <v>0</v>
      </c>
      <c r="J233" s="29">
        <v>0</v>
      </c>
      <c r="K233" s="20">
        <f t="shared" si="25"/>
        <v>0</v>
      </c>
      <c r="N233" s="21">
        <f t="shared" si="24"/>
        <v>0</v>
      </c>
    </row>
    <row r="234" spans="1:14" ht="51.75" x14ac:dyDescent="0.25">
      <c r="A234" s="139" t="s">
        <v>234</v>
      </c>
      <c r="B234" s="141" t="s">
        <v>15</v>
      </c>
      <c r="C234" s="151" t="s">
        <v>157</v>
      </c>
      <c r="D234" s="25">
        <v>1000</v>
      </c>
      <c r="E234" s="25">
        <f t="shared" si="27"/>
        <v>1000</v>
      </c>
      <c r="F234" s="27">
        <f t="shared" si="26"/>
        <v>20000</v>
      </c>
      <c r="G234" s="22">
        <v>19000</v>
      </c>
      <c r="H234" s="26">
        <v>0</v>
      </c>
      <c r="I234" s="26">
        <v>0</v>
      </c>
      <c r="J234" s="29">
        <v>0</v>
      </c>
      <c r="K234" s="20">
        <f t="shared" si="25"/>
        <v>0</v>
      </c>
      <c r="N234" s="21">
        <f t="shared" si="24"/>
        <v>0</v>
      </c>
    </row>
    <row r="235" spans="1:14" ht="51.75" x14ac:dyDescent="0.25">
      <c r="A235" s="139" t="s">
        <v>235</v>
      </c>
      <c r="B235" s="141" t="s">
        <v>15</v>
      </c>
      <c r="C235" s="151" t="s">
        <v>157</v>
      </c>
      <c r="D235" s="25">
        <v>1000</v>
      </c>
      <c r="E235" s="25">
        <f t="shared" si="27"/>
        <v>1000</v>
      </c>
      <c r="F235" s="27">
        <f t="shared" si="26"/>
        <v>20000</v>
      </c>
      <c r="G235" s="22">
        <v>19000</v>
      </c>
      <c r="H235" s="26">
        <v>0</v>
      </c>
      <c r="I235" s="26">
        <v>0</v>
      </c>
      <c r="J235" s="29">
        <v>0</v>
      </c>
      <c r="K235" s="20">
        <f t="shared" si="25"/>
        <v>0</v>
      </c>
      <c r="N235" s="21">
        <f t="shared" si="24"/>
        <v>0</v>
      </c>
    </row>
    <row r="236" spans="1:14" ht="51.75" x14ac:dyDescent="0.25">
      <c r="A236" s="139" t="s">
        <v>236</v>
      </c>
      <c r="B236" s="141" t="s">
        <v>15</v>
      </c>
      <c r="C236" s="151" t="s">
        <v>157</v>
      </c>
      <c r="D236" s="25">
        <v>10000</v>
      </c>
      <c r="E236" s="25">
        <f t="shared" si="27"/>
        <v>10000</v>
      </c>
      <c r="F236" s="27">
        <f t="shared" si="26"/>
        <v>10000</v>
      </c>
      <c r="G236" s="22">
        <v>0</v>
      </c>
      <c r="H236" s="26">
        <v>0</v>
      </c>
      <c r="I236" s="26">
        <v>0</v>
      </c>
      <c r="J236" s="29">
        <v>0</v>
      </c>
      <c r="K236" s="20">
        <f t="shared" si="25"/>
        <v>0</v>
      </c>
      <c r="N236" s="21">
        <f t="shared" si="24"/>
        <v>0</v>
      </c>
    </row>
    <row r="237" spans="1:14" ht="51.75" x14ac:dyDescent="0.25">
      <c r="A237" s="139" t="s">
        <v>237</v>
      </c>
      <c r="B237" s="141" t="s">
        <v>15</v>
      </c>
      <c r="C237" s="151" t="s">
        <v>157</v>
      </c>
      <c r="D237" s="25">
        <v>10000</v>
      </c>
      <c r="E237" s="25">
        <f t="shared" si="27"/>
        <v>10000</v>
      </c>
      <c r="F237" s="27">
        <f t="shared" si="26"/>
        <v>10000</v>
      </c>
      <c r="G237" s="22">
        <v>0</v>
      </c>
      <c r="H237" s="26">
        <v>0</v>
      </c>
      <c r="I237" s="26">
        <v>0</v>
      </c>
      <c r="J237" s="29">
        <v>0</v>
      </c>
      <c r="K237" s="20">
        <f t="shared" si="25"/>
        <v>0</v>
      </c>
      <c r="N237" s="21">
        <f t="shared" si="24"/>
        <v>0</v>
      </c>
    </row>
    <row r="238" spans="1:14" ht="41.25" customHeight="1" x14ac:dyDescent="0.25">
      <c r="A238" s="139" t="s">
        <v>238</v>
      </c>
      <c r="B238" s="141" t="s">
        <v>15</v>
      </c>
      <c r="C238" s="151" t="s">
        <v>157</v>
      </c>
      <c r="D238" s="25">
        <v>15000</v>
      </c>
      <c r="E238" s="25">
        <f t="shared" si="27"/>
        <v>15000</v>
      </c>
      <c r="F238" s="27">
        <f t="shared" si="26"/>
        <v>15000</v>
      </c>
      <c r="G238" s="22">
        <v>0</v>
      </c>
      <c r="H238" s="26">
        <v>0</v>
      </c>
      <c r="I238" s="26">
        <v>0</v>
      </c>
      <c r="J238" s="29">
        <v>0</v>
      </c>
      <c r="K238" s="20">
        <f t="shared" si="25"/>
        <v>0</v>
      </c>
      <c r="N238" s="21">
        <f t="shared" si="24"/>
        <v>0</v>
      </c>
    </row>
    <row r="239" spans="1:14" ht="40.5" customHeight="1" x14ac:dyDescent="0.25">
      <c r="A239" s="139" t="s">
        <v>239</v>
      </c>
      <c r="B239" s="141" t="s">
        <v>15</v>
      </c>
      <c r="C239" s="151" t="s">
        <v>157</v>
      </c>
      <c r="D239" s="25">
        <v>7000</v>
      </c>
      <c r="E239" s="25">
        <f t="shared" si="27"/>
        <v>7000</v>
      </c>
      <c r="F239" s="27">
        <f t="shared" si="26"/>
        <v>7000</v>
      </c>
      <c r="G239" s="22">
        <v>0</v>
      </c>
      <c r="H239" s="26">
        <v>0</v>
      </c>
      <c r="I239" s="26">
        <v>0</v>
      </c>
      <c r="J239" s="29">
        <v>0</v>
      </c>
      <c r="K239" s="20">
        <f t="shared" si="25"/>
        <v>0</v>
      </c>
      <c r="N239" s="21">
        <f t="shared" si="24"/>
        <v>0</v>
      </c>
    </row>
    <row r="240" spans="1:14" ht="51.75" x14ac:dyDescent="0.25">
      <c r="A240" s="139" t="s">
        <v>240</v>
      </c>
      <c r="B240" s="141" t="s">
        <v>15</v>
      </c>
      <c r="C240" s="151" t="s">
        <v>157</v>
      </c>
      <c r="D240" s="25">
        <v>11000</v>
      </c>
      <c r="E240" s="25">
        <f t="shared" si="27"/>
        <v>11000</v>
      </c>
      <c r="F240" s="27">
        <f t="shared" si="26"/>
        <v>11000</v>
      </c>
      <c r="G240" s="22">
        <v>0</v>
      </c>
      <c r="H240" s="26">
        <v>0</v>
      </c>
      <c r="I240" s="26">
        <v>0</v>
      </c>
      <c r="J240" s="29">
        <v>0</v>
      </c>
      <c r="K240" s="20">
        <f t="shared" si="25"/>
        <v>0</v>
      </c>
      <c r="N240" s="21">
        <f t="shared" si="24"/>
        <v>0</v>
      </c>
    </row>
    <row r="241" spans="1:14" ht="39" x14ac:dyDescent="0.25">
      <c r="A241" s="139" t="s">
        <v>241</v>
      </c>
      <c r="B241" s="141" t="s">
        <v>15</v>
      </c>
      <c r="C241" s="151" t="s">
        <v>157</v>
      </c>
      <c r="D241" s="25">
        <v>13000</v>
      </c>
      <c r="E241" s="25">
        <f t="shared" si="27"/>
        <v>13000</v>
      </c>
      <c r="F241" s="27">
        <f t="shared" si="26"/>
        <v>13000</v>
      </c>
      <c r="G241" s="22">
        <v>0</v>
      </c>
      <c r="H241" s="26">
        <v>0</v>
      </c>
      <c r="I241" s="26">
        <v>0</v>
      </c>
      <c r="J241" s="29">
        <v>0</v>
      </c>
      <c r="K241" s="20">
        <f t="shared" si="25"/>
        <v>0</v>
      </c>
      <c r="N241" s="21">
        <f t="shared" si="24"/>
        <v>0</v>
      </c>
    </row>
    <row r="242" spans="1:14" ht="39" x14ac:dyDescent="0.25">
      <c r="A242" s="139" t="s">
        <v>242</v>
      </c>
      <c r="B242" s="141" t="s">
        <v>15</v>
      </c>
      <c r="C242" s="151" t="s">
        <v>157</v>
      </c>
      <c r="D242" s="25">
        <v>8000</v>
      </c>
      <c r="E242" s="25">
        <f t="shared" si="27"/>
        <v>8000</v>
      </c>
      <c r="F242" s="27">
        <f t="shared" si="26"/>
        <v>8000</v>
      </c>
      <c r="G242" s="22">
        <v>0</v>
      </c>
      <c r="H242" s="26">
        <v>0</v>
      </c>
      <c r="I242" s="26">
        <v>0</v>
      </c>
      <c r="J242" s="29">
        <v>0</v>
      </c>
      <c r="K242" s="20">
        <f t="shared" si="25"/>
        <v>0</v>
      </c>
      <c r="N242" s="21">
        <f t="shared" si="24"/>
        <v>0</v>
      </c>
    </row>
    <row r="243" spans="1:14" ht="39" x14ac:dyDescent="0.25">
      <c r="A243" s="139" t="s">
        <v>243</v>
      </c>
      <c r="B243" s="141" t="s">
        <v>15</v>
      </c>
      <c r="C243" s="151" t="s">
        <v>157</v>
      </c>
      <c r="D243" s="25">
        <v>13000</v>
      </c>
      <c r="E243" s="25">
        <f t="shared" si="27"/>
        <v>13000</v>
      </c>
      <c r="F243" s="27">
        <f t="shared" si="26"/>
        <v>13000</v>
      </c>
      <c r="G243" s="22">
        <v>0</v>
      </c>
      <c r="H243" s="26">
        <v>0</v>
      </c>
      <c r="I243" s="26">
        <v>0</v>
      </c>
      <c r="J243" s="29">
        <v>0</v>
      </c>
      <c r="K243" s="20">
        <f t="shared" si="25"/>
        <v>0</v>
      </c>
      <c r="N243" s="21">
        <f t="shared" si="24"/>
        <v>0</v>
      </c>
    </row>
    <row r="244" spans="1:14" ht="45.75" customHeight="1" x14ac:dyDescent="0.25">
      <c r="A244" s="83" t="s">
        <v>244</v>
      </c>
      <c r="B244" s="141" t="s">
        <v>15</v>
      </c>
      <c r="C244" s="151" t="s">
        <v>157</v>
      </c>
      <c r="D244" s="25">
        <v>1200</v>
      </c>
      <c r="E244" s="25">
        <f t="shared" si="27"/>
        <v>1200</v>
      </c>
      <c r="F244" s="27">
        <f t="shared" si="26"/>
        <v>1200</v>
      </c>
      <c r="G244" s="22">
        <v>0</v>
      </c>
      <c r="H244" s="26">
        <v>0</v>
      </c>
      <c r="I244" s="26">
        <v>0</v>
      </c>
      <c r="J244" s="29">
        <v>0</v>
      </c>
      <c r="K244" s="20">
        <f t="shared" si="25"/>
        <v>0</v>
      </c>
      <c r="N244" s="21">
        <f t="shared" si="24"/>
        <v>0</v>
      </c>
    </row>
    <row r="245" spans="1:14" ht="51.75" x14ac:dyDescent="0.25">
      <c r="A245" s="83" t="s">
        <v>245</v>
      </c>
      <c r="B245" s="141" t="s">
        <v>15</v>
      </c>
      <c r="C245" s="151" t="s">
        <v>157</v>
      </c>
      <c r="D245" s="25">
        <v>1200</v>
      </c>
      <c r="E245" s="25">
        <f t="shared" si="27"/>
        <v>1200</v>
      </c>
      <c r="F245" s="27">
        <f t="shared" si="26"/>
        <v>1200</v>
      </c>
      <c r="G245" s="22">
        <v>0</v>
      </c>
      <c r="H245" s="26">
        <v>0</v>
      </c>
      <c r="I245" s="26">
        <v>0</v>
      </c>
      <c r="J245" s="29">
        <v>0</v>
      </c>
      <c r="K245" s="20">
        <f t="shared" si="25"/>
        <v>0</v>
      </c>
      <c r="N245" s="21">
        <f t="shared" si="24"/>
        <v>0</v>
      </c>
    </row>
    <row r="246" spans="1:14" ht="51.75" x14ac:dyDescent="0.25">
      <c r="A246" s="83" t="s">
        <v>246</v>
      </c>
      <c r="B246" s="141" t="s">
        <v>15</v>
      </c>
      <c r="C246" s="151" t="s">
        <v>157</v>
      </c>
      <c r="D246" s="25">
        <v>1200</v>
      </c>
      <c r="E246" s="25">
        <f t="shared" si="27"/>
        <v>1200</v>
      </c>
      <c r="F246" s="27">
        <f t="shared" si="26"/>
        <v>1200</v>
      </c>
      <c r="G246" s="22">
        <v>0</v>
      </c>
      <c r="H246" s="26">
        <v>0</v>
      </c>
      <c r="I246" s="26">
        <v>0</v>
      </c>
      <c r="J246" s="29">
        <v>0</v>
      </c>
      <c r="K246" s="20">
        <f t="shared" si="25"/>
        <v>0</v>
      </c>
      <c r="N246" s="21">
        <f t="shared" si="24"/>
        <v>0</v>
      </c>
    </row>
    <row r="247" spans="1:14" ht="51.75" x14ac:dyDescent="0.25">
      <c r="A247" s="83" t="s">
        <v>247</v>
      </c>
      <c r="B247" s="141" t="s">
        <v>15</v>
      </c>
      <c r="C247" s="151" t="s">
        <v>157</v>
      </c>
      <c r="D247" s="25">
        <v>1200</v>
      </c>
      <c r="E247" s="25">
        <f t="shared" si="27"/>
        <v>1200</v>
      </c>
      <c r="F247" s="27">
        <f t="shared" si="26"/>
        <v>1200</v>
      </c>
      <c r="G247" s="22">
        <v>0</v>
      </c>
      <c r="H247" s="26">
        <v>0</v>
      </c>
      <c r="I247" s="26">
        <v>0</v>
      </c>
      <c r="J247" s="29">
        <v>0</v>
      </c>
      <c r="K247" s="20">
        <f t="shared" si="25"/>
        <v>0</v>
      </c>
      <c r="N247" s="21">
        <f t="shared" si="24"/>
        <v>0</v>
      </c>
    </row>
    <row r="248" spans="1:14" ht="42" customHeight="1" x14ac:dyDescent="0.25">
      <c r="A248" s="83" t="s">
        <v>248</v>
      </c>
      <c r="B248" s="141" t="s">
        <v>15</v>
      </c>
      <c r="C248" s="151" t="s">
        <v>157</v>
      </c>
      <c r="D248" s="25">
        <v>1200</v>
      </c>
      <c r="E248" s="25">
        <f t="shared" si="27"/>
        <v>1200</v>
      </c>
      <c r="F248" s="27">
        <f t="shared" si="26"/>
        <v>1200</v>
      </c>
      <c r="G248" s="22">
        <v>0</v>
      </c>
      <c r="H248" s="26">
        <v>0</v>
      </c>
      <c r="I248" s="26">
        <v>0</v>
      </c>
      <c r="J248" s="29">
        <v>0</v>
      </c>
      <c r="K248" s="20">
        <f t="shared" si="25"/>
        <v>0</v>
      </c>
      <c r="N248" s="21">
        <f t="shared" si="24"/>
        <v>0</v>
      </c>
    </row>
    <row r="249" spans="1:14" ht="64.5" x14ac:dyDescent="0.25">
      <c r="A249" s="83" t="s">
        <v>249</v>
      </c>
      <c r="B249" s="141" t="s">
        <v>15</v>
      </c>
      <c r="C249" s="151" t="s">
        <v>157</v>
      </c>
      <c r="D249" s="25">
        <v>1200</v>
      </c>
      <c r="E249" s="25">
        <f t="shared" si="27"/>
        <v>1200</v>
      </c>
      <c r="F249" s="27">
        <f t="shared" si="26"/>
        <v>1200</v>
      </c>
      <c r="G249" s="22">
        <v>0</v>
      </c>
      <c r="H249" s="26">
        <v>0</v>
      </c>
      <c r="I249" s="26">
        <v>0</v>
      </c>
      <c r="J249" s="29">
        <v>0</v>
      </c>
      <c r="K249" s="20">
        <f t="shared" si="25"/>
        <v>0</v>
      </c>
      <c r="N249" s="21">
        <f t="shared" si="24"/>
        <v>0</v>
      </c>
    </row>
    <row r="250" spans="1:14" ht="39.950000000000003" customHeight="1" x14ac:dyDescent="0.25">
      <c r="A250" s="83" t="s">
        <v>250</v>
      </c>
      <c r="B250" s="141" t="s">
        <v>15</v>
      </c>
      <c r="C250" s="151" t="s">
        <v>157</v>
      </c>
      <c r="D250" s="25">
        <v>1000</v>
      </c>
      <c r="E250" s="25">
        <f t="shared" si="27"/>
        <v>1000</v>
      </c>
      <c r="F250" s="27">
        <f t="shared" si="26"/>
        <v>1000</v>
      </c>
      <c r="G250" s="22">
        <v>0</v>
      </c>
      <c r="H250" s="26">
        <v>0</v>
      </c>
      <c r="I250" s="26">
        <v>0</v>
      </c>
      <c r="J250" s="29">
        <v>0</v>
      </c>
      <c r="K250" s="20">
        <f t="shared" si="25"/>
        <v>0</v>
      </c>
      <c r="N250" s="21">
        <f t="shared" si="24"/>
        <v>0</v>
      </c>
    </row>
    <row r="251" spans="1:14" ht="54" customHeight="1" x14ac:dyDescent="0.25">
      <c r="A251" s="83" t="s">
        <v>251</v>
      </c>
      <c r="B251" s="141" t="s">
        <v>15</v>
      </c>
      <c r="C251" s="151" t="s">
        <v>157</v>
      </c>
      <c r="D251" s="25">
        <v>1000</v>
      </c>
      <c r="E251" s="25">
        <f t="shared" si="27"/>
        <v>1000</v>
      </c>
      <c r="F251" s="27">
        <f t="shared" si="26"/>
        <v>1000</v>
      </c>
      <c r="G251" s="22">
        <v>0</v>
      </c>
      <c r="H251" s="26">
        <v>0</v>
      </c>
      <c r="I251" s="26">
        <v>0</v>
      </c>
      <c r="J251" s="29">
        <v>0</v>
      </c>
      <c r="K251" s="20">
        <f t="shared" si="25"/>
        <v>0</v>
      </c>
      <c r="N251" s="21">
        <f t="shared" si="24"/>
        <v>0</v>
      </c>
    </row>
    <row r="252" spans="1:14" ht="54" customHeight="1" x14ac:dyDescent="0.25">
      <c r="A252" s="83" t="s">
        <v>252</v>
      </c>
      <c r="B252" s="141" t="s">
        <v>15</v>
      </c>
      <c r="C252" s="151" t="s">
        <v>157</v>
      </c>
      <c r="D252" s="25">
        <v>1000</v>
      </c>
      <c r="E252" s="25">
        <f t="shared" si="27"/>
        <v>1000</v>
      </c>
      <c r="F252" s="27">
        <f t="shared" si="26"/>
        <v>1000</v>
      </c>
      <c r="G252" s="22">
        <v>0</v>
      </c>
      <c r="H252" s="26">
        <v>0</v>
      </c>
      <c r="I252" s="26">
        <v>0</v>
      </c>
      <c r="J252" s="29">
        <v>0</v>
      </c>
      <c r="K252" s="20">
        <f t="shared" si="25"/>
        <v>0</v>
      </c>
      <c r="N252" s="21"/>
    </row>
    <row r="253" spans="1:14" ht="38.25" x14ac:dyDescent="0.25">
      <c r="A253" s="160" t="s">
        <v>253</v>
      </c>
      <c r="B253" s="141" t="s">
        <v>15</v>
      </c>
      <c r="C253" s="151" t="s">
        <v>157</v>
      </c>
      <c r="D253" s="25">
        <v>0</v>
      </c>
      <c r="E253" s="25">
        <f t="shared" si="27"/>
        <v>0</v>
      </c>
      <c r="F253" s="27">
        <f t="shared" si="26"/>
        <v>901347</v>
      </c>
      <c r="G253" s="22">
        <v>901347</v>
      </c>
      <c r="H253" s="26">
        <v>0</v>
      </c>
      <c r="I253" s="26">
        <v>0</v>
      </c>
      <c r="J253" s="29">
        <v>0</v>
      </c>
      <c r="K253" s="20">
        <f t="shared" si="25"/>
        <v>0</v>
      </c>
      <c r="N253" s="21"/>
    </row>
    <row r="254" spans="1:14" ht="38.25" x14ac:dyDescent="0.25">
      <c r="A254" s="161" t="s">
        <v>254</v>
      </c>
      <c r="B254" s="141" t="s">
        <v>15</v>
      </c>
      <c r="C254" s="151" t="s">
        <v>157</v>
      </c>
      <c r="D254" s="25">
        <v>0</v>
      </c>
      <c r="E254" s="25">
        <f t="shared" si="27"/>
        <v>0</v>
      </c>
      <c r="F254" s="27">
        <f t="shared" si="26"/>
        <v>1160327</v>
      </c>
      <c r="G254" s="22">
        <v>1160327</v>
      </c>
      <c r="H254" s="26">
        <v>0</v>
      </c>
      <c r="I254" s="26">
        <v>0</v>
      </c>
      <c r="J254" s="29">
        <v>0</v>
      </c>
      <c r="K254" s="20">
        <f t="shared" si="25"/>
        <v>0</v>
      </c>
      <c r="N254" s="21"/>
    </row>
    <row r="255" spans="1:14" ht="25.5" x14ac:dyDescent="0.25">
      <c r="A255" s="160" t="s">
        <v>255</v>
      </c>
      <c r="B255" s="141" t="s">
        <v>15</v>
      </c>
      <c r="C255" s="151" t="s">
        <v>157</v>
      </c>
      <c r="D255" s="25">
        <v>0</v>
      </c>
      <c r="E255" s="25">
        <f t="shared" si="27"/>
        <v>0</v>
      </c>
      <c r="F255" s="27">
        <f t="shared" si="26"/>
        <v>956936</v>
      </c>
      <c r="G255" s="22">
        <v>956936</v>
      </c>
      <c r="H255" s="26">
        <v>0</v>
      </c>
      <c r="I255" s="26">
        <v>0</v>
      </c>
      <c r="J255" s="29">
        <v>0</v>
      </c>
      <c r="K255" s="20">
        <f t="shared" si="25"/>
        <v>0</v>
      </c>
      <c r="N255" s="21"/>
    </row>
    <row r="256" spans="1:14" ht="25.5" x14ac:dyDescent="0.25">
      <c r="A256" s="161" t="s">
        <v>256</v>
      </c>
      <c r="B256" s="141" t="s">
        <v>15</v>
      </c>
      <c r="C256" s="151" t="s">
        <v>157</v>
      </c>
      <c r="D256" s="25">
        <v>0</v>
      </c>
      <c r="E256" s="25">
        <f t="shared" si="27"/>
        <v>0</v>
      </c>
      <c r="F256" s="27">
        <f t="shared" si="26"/>
        <v>802398</v>
      </c>
      <c r="G256" s="22">
        <v>802398</v>
      </c>
      <c r="H256" s="26">
        <v>0</v>
      </c>
      <c r="I256" s="26">
        <v>0</v>
      </c>
      <c r="J256" s="29">
        <v>0</v>
      </c>
      <c r="K256" s="20">
        <f t="shared" si="25"/>
        <v>0</v>
      </c>
      <c r="N256" s="21"/>
    </row>
    <row r="257" spans="1:14" ht="25.5" x14ac:dyDescent="0.25">
      <c r="A257" s="162" t="s">
        <v>257</v>
      </c>
      <c r="B257" s="141" t="s">
        <v>15</v>
      </c>
      <c r="C257" s="151" t="s">
        <v>157</v>
      </c>
      <c r="D257" s="25">
        <v>0</v>
      </c>
      <c r="E257" s="25">
        <f t="shared" si="27"/>
        <v>0</v>
      </c>
      <c r="F257" s="27">
        <f t="shared" si="26"/>
        <v>1111537</v>
      </c>
      <c r="G257" s="22">
        <v>1111537</v>
      </c>
      <c r="H257" s="26">
        <v>0</v>
      </c>
      <c r="I257" s="26">
        <v>0</v>
      </c>
      <c r="J257" s="29">
        <v>0</v>
      </c>
      <c r="K257" s="20">
        <f t="shared" si="25"/>
        <v>0</v>
      </c>
      <c r="N257" s="21"/>
    </row>
    <row r="258" spans="1:14" ht="25.5" x14ac:dyDescent="0.25">
      <c r="A258" s="160" t="s">
        <v>258</v>
      </c>
      <c r="B258" s="141" t="s">
        <v>15</v>
      </c>
      <c r="C258" s="151" t="s">
        <v>157</v>
      </c>
      <c r="D258" s="25">
        <v>0</v>
      </c>
      <c r="E258" s="25">
        <f t="shared" si="27"/>
        <v>0</v>
      </c>
      <c r="F258" s="27">
        <f t="shared" si="26"/>
        <v>995553</v>
      </c>
      <c r="G258" s="22">
        <v>995553</v>
      </c>
      <c r="H258" s="26">
        <v>0</v>
      </c>
      <c r="I258" s="26">
        <v>0</v>
      </c>
      <c r="J258" s="29">
        <v>0</v>
      </c>
      <c r="K258" s="20">
        <f t="shared" si="25"/>
        <v>0</v>
      </c>
      <c r="N258" s="21"/>
    </row>
    <row r="259" spans="1:14" ht="25.5" x14ac:dyDescent="0.25">
      <c r="A259" s="162" t="s">
        <v>259</v>
      </c>
      <c r="B259" s="141" t="s">
        <v>15</v>
      </c>
      <c r="C259" s="151" t="s">
        <v>157</v>
      </c>
      <c r="D259" s="25">
        <v>0</v>
      </c>
      <c r="E259" s="25">
        <f t="shared" si="27"/>
        <v>0</v>
      </c>
      <c r="F259" s="27">
        <f t="shared" si="26"/>
        <v>911028</v>
      </c>
      <c r="G259" s="22">
        <v>911028</v>
      </c>
      <c r="H259" s="26">
        <v>0</v>
      </c>
      <c r="I259" s="26">
        <v>0</v>
      </c>
      <c r="J259" s="29">
        <v>0</v>
      </c>
      <c r="K259" s="20">
        <f t="shared" si="25"/>
        <v>0</v>
      </c>
      <c r="N259" s="21"/>
    </row>
    <row r="260" spans="1:14" ht="25.5" x14ac:dyDescent="0.25">
      <c r="A260" s="160" t="s">
        <v>260</v>
      </c>
      <c r="B260" s="141" t="s">
        <v>15</v>
      </c>
      <c r="C260" s="151" t="s">
        <v>157</v>
      </c>
      <c r="D260" s="25">
        <v>0</v>
      </c>
      <c r="E260" s="25">
        <f t="shared" si="27"/>
        <v>0</v>
      </c>
      <c r="F260" s="27">
        <f t="shared" si="26"/>
        <v>1188912</v>
      </c>
      <c r="G260" s="22">
        <v>1188912</v>
      </c>
      <c r="H260" s="26">
        <v>0</v>
      </c>
      <c r="I260" s="26">
        <v>0</v>
      </c>
      <c r="J260" s="29">
        <v>0</v>
      </c>
      <c r="K260" s="20">
        <f t="shared" si="25"/>
        <v>0</v>
      </c>
      <c r="N260" s="21"/>
    </row>
    <row r="261" spans="1:14" ht="25.5" x14ac:dyDescent="0.25">
      <c r="A261" s="162" t="s">
        <v>261</v>
      </c>
      <c r="B261" s="141" t="s">
        <v>15</v>
      </c>
      <c r="C261" s="151" t="s">
        <v>157</v>
      </c>
      <c r="D261" s="25">
        <v>0</v>
      </c>
      <c r="E261" s="25">
        <f t="shared" si="27"/>
        <v>0</v>
      </c>
      <c r="F261" s="27">
        <f t="shared" si="26"/>
        <v>801537</v>
      </c>
      <c r="G261" s="22">
        <v>801537</v>
      </c>
      <c r="H261" s="26">
        <v>0</v>
      </c>
      <c r="I261" s="26">
        <v>0</v>
      </c>
      <c r="J261" s="29">
        <v>0</v>
      </c>
      <c r="K261" s="20">
        <f t="shared" si="25"/>
        <v>0</v>
      </c>
      <c r="N261" s="21"/>
    </row>
    <row r="262" spans="1:14" ht="38.25" x14ac:dyDescent="0.25">
      <c r="A262" s="160" t="s">
        <v>262</v>
      </c>
      <c r="B262" s="141" t="s">
        <v>15</v>
      </c>
      <c r="C262" s="151" t="s">
        <v>157</v>
      </c>
      <c r="D262" s="25">
        <v>0</v>
      </c>
      <c r="E262" s="25">
        <f t="shared" si="27"/>
        <v>0</v>
      </c>
      <c r="F262" s="27">
        <f t="shared" si="26"/>
        <v>1046036</v>
      </c>
      <c r="G262" s="22">
        <v>1046036</v>
      </c>
      <c r="H262" s="26">
        <v>0</v>
      </c>
      <c r="I262" s="26">
        <v>0</v>
      </c>
      <c r="J262" s="29">
        <v>0</v>
      </c>
      <c r="K262" s="20">
        <f t="shared" si="25"/>
        <v>0</v>
      </c>
      <c r="N262" s="21"/>
    </row>
    <row r="263" spans="1:14" ht="38.25" x14ac:dyDescent="0.25">
      <c r="A263" s="162" t="s">
        <v>263</v>
      </c>
      <c r="B263" s="141" t="s">
        <v>15</v>
      </c>
      <c r="C263" s="151" t="s">
        <v>157</v>
      </c>
      <c r="D263" s="25">
        <v>0</v>
      </c>
      <c r="E263" s="25">
        <f t="shared" si="27"/>
        <v>0</v>
      </c>
      <c r="F263" s="27">
        <f t="shared" si="26"/>
        <v>1031869</v>
      </c>
      <c r="G263" s="22">
        <v>1031869</v>
      </c>
      <c r="H263" s="26">
        <v>0</v>
      </c>
      <c r="I263" s="26">
        <v>0</v>
      </c>
      <c r="J263" s="29">
        <v>0</v>
      </c>
      <c r="K263" s="20">
        <f t="shared" si="25"/>
        <v>0</v>
      </c>
      <c r="N263" s="21"/>
    </row>
    <row r="264" spans="1:14" ht="51" x14ac:dyDescent="0.25">
      <c r="A264" s="160" t="s">
        <v>264</v>
      </c>
      <c r="B264" s="141" t="s">
        <v>15</v>
      </c>
      <c r="C264" s="151" t="s">
        <v>157</v>
      </c>
      <c r="D264" s="25">
        <v>0</v>
      </c>
      <c r="E264" s="25">
        <f t="shared" si="27"/>
        <v>0</v>
      </c>
      <c r="F264" s="27">
        <f t="shared" si="26"/>
        <v>20445</v>
      </c>
      <c r="G264" s="22">
        <v>20445</v>
      </c>
      <c r="H264" s="26">
        <v>0</v>
      </c>
      <c r="I264" s="26">
        <v>0</v>
      </c>
      <c r="J264" s="29">
        <v>0</v>
      </c>
      <c r="K264" s="20">
        <f t="shared" si="25"/>
        <v>0</v>
      </c>
      <c r="N264" s="21"/>
    </row>
    <row r="265" spans="1:14" ht="51" x14ac:dyDescent="0.25">
      <c r="A265" s="161" t="s">
        <v>265</v>
      </c>
      <c r="B265" s="141" t="s">
        <v>15</v>
      </c>
      <c r="C265" s="151" t="s">
        <v>157</v>
      </c>
      <c r="D265" s="25">
        <v>0</v>
      </c>
      <c r="E265" s="25">
        <f t="shared" si="27"/>
        <v>0</v>
      </c>
      <c r="F265" s="27">
        <f t="shared" si="26"/>
        <v>26462</v>
      </c>
      <c r="G265" s="22">
        <v>26462</v>
      </c>
      <c r="H265" s="26">
        <v>0</v>
      </c>
      <c r="I265" s="26">
        <v>0</v>
      </c>
      <c r="J265" s="29">
        <v>0</v>
      </c>
      <c r="K265" s="20">
        <f t="shared" si="25"/>
        <v>0</v>
      </c>
      <c r="N265" s="21"/>
    </row>
    <row r="266" spans="1:14" ht="38.25" x14ac:dyDescent="0.25">
      <c r="A266" s="160" t="s">
        <v>266</v>
      </c>
      <c r="B266" s="141" t="s">
        <v>15</v>
      </c>
      <c r="C266" s="151" t="s">
        <v>157</v>
      </c>
      <c r="D266" s="25">
        <v>0</v>
      </c>
      <c r="E266" s="25">
        <f t="shared" si="27"/>
        <v>0</v>
      </c>
      <c r="F266" s="27">
        <f t="shared" si="26"/>
        <v>21551</v>
      </c>
      <c r="G266" s="22">
        <v>21551</v>
      </c>
      <c r="H266" s="26">
        <v>0</v>
      </c>
      <c r="I266" s="26">
        <v>0</v>
      </c>
      <c r="J266" s="29">
        <v>0</v>
      </c>
      <c r="K266" s="20">
        <f t="shared" si="25"/>
        <v>0</v>
      </c>
      <c r="N266" s="21"/>
    </row>
    <row r="267" spans="1:14" ht="38.25" x14ac:dyDescent="0.25">
      <c r="A267" s="161" t="s">
        <v>267</v>
      </c>
      <c r="B267" s="141" t="s">
        <v>15</v>
      </c>
      <c r="C267" s="151" t="s">
        <v>157</v>
      </c>
      <c r="D267" s="25">
        <v>0</v>
      </c>
      <c r="E267" s="25">
        <f t="shared" si="27"/>
        <v>0</v>
      </c>
      <c r="F267" s="27">
        <f t="shared" si="26"/>
        <v>17991</v>
      </c>
      <c r="G267" s="22">
        <v>17991</v>
      </c>
      <c r="H267" s="26">
        <v>0</v>
      </c>
      <c r="I267" s="26">
        <v>0</v>
      </c>
      <c r="J267" s="29">
        <v>0</v>
      </c>
      <c r="K267" s="20">
        <f t="shared" si="25"/>
        <v>0</v>
      </c>
      <c r="N267" s="21"/>
    </row>
    <row r="268" spans="1:14" ht="38.25" x14ac:dyDescent="0.25">
      <c r="A268" s="162" t="s">
        <v>268</v>
      </c>
      <c r="B268" s="141" t="s">
        <v>15</v>
      </c>
      <c r="C268" s="151" t="s">
        <v>157</v>
      </c>
      <c r="D268" s="25">
        <v>0</v>
      </c>
      <c r="E268" s="25">
        <f t="shared" si="27"/>
        <v>0</v>
      </c>
      <c r="F268" s="27">
        <f t="shared" si="26"/>
        <v>25328</v>
      </c>
      <c r="G268" s="22">
        <v>25328</v>
      </c>
      <c r="H268" s="26">
        <v>0</v>
      </c>
      <c r="I268" s="26">
        <v>0</v>
      </c>
      <c r="J268" s="29">
        <v>0</v>
      </c>
      <c r="K268" s="20">
        <f t="shared" si="25"/>
        <v>0</v>
      </c>
      <c r="N268" s="21"/>
    </row>
    <row r="269" spans="1:14" ht="38.25" x14ac:dyDescent="0.25">
      <c r="A269" s="160" t="s">
        <v>269</v>
      </c>
      <c r="B269" s="141" t="s">
        <v>15</v>
      </c>
      <c r="C269" s="151" t="s">
        <v>157</v>
      </c>
      <c r="D269" s="25">
        <v>0</v>
      </c>
      <c r="E269" s="25">
        <f t="shared" si="27"/>
        <v>0</v>
      </c>
      <c r="F269" s="27">
        <f t="shared" si="26"/>
        <v>22634</v>
      </c>
      <c r="G269" s="22">
        <v>22634</v>
      </c>
      <c r="H269" s="26">
        <v>0</v>
      </c>
      <c r="I269" s="26">
        <v>0</v>
      </c>
      <c r="J269" s="29">
        <v>0</v>
      </c>
      <c r="K269" s="20">
        <f t="shared" si="25"/>
        <v>0</v>
      </c>
      <c r="N269" s="21"/>
    </row>
    <row r="270" spans="1:14" ht="38.25" x14ac:dyDescent="0.25">
      <c r="A270" s="162" t="s">
        <v>270</v>
      </c>
      <c r="B270" s="141" t="s">
        <v>15</v>
      </c>
      <c r="C270" s="151" t="s">
        <v>157</v>
      </c>
      <c r="D270" s="25">
        <v>0</v>
      </c>
      <c r="E270" s="25">
        <f t="shared" si="27"/>
        <v>0</v>
      </c>
      <c r="F270" s="27">
        <f t="shared" si="26"/>
        <v>20850</v>
      </c>
      <c r="G270" s="22">
        <v>20850</v>
      </c>
      <c r="H270" s="26">
        <v>0</v>
      </c>
      <c r="I270" s="26">
        <v>0</v>
      </c>
      <c r="J270" s="29">
        <v>0</v>
      </c>
      <c r="K270" s="20">
        <f t="shared" si="25"/>
        <v>0</v>
      </c>
      <c r="N270" s="21"/>
    </row>
    <row r="271" spans="1:14" ht="38.25" x14ac:dyDescent="0.25">
      <c r="A271" s="160" t="s">
        <v>271</v>
      </c>
      <c r="B271" s="141" t="s">
        <v>15</v>
      </c>
      <c r="C271" s="151" t="s">
        <v>157</v>
      </c>
      <c r="D271" s="25">
        <v>0</v>
      </c>
      <c r="E271" s="25">
        <f t="shared" si="27"/>
        <v>0</v>
      </c>
      <c r="F271" s="27">
        <f t="shared" si="26"/>
        <v>27126</v>
      </c>
      <c r="G271" s="22">
        <v>27126</v>
      </c>
      <c r="H271" s="26">
        <v>0</v>
      </c>
      <c r="I271" s="26">
        <v>0</v>
      </c>
      <c r="J271" s="29">
        <v>0</v>
      </c>
      <c r="K271" s="20">
        <f t="shared" si="25"/>
        <v>0</v>
      </c>
      <c r="N271" s="21"/>
    </row>
    <row r="272" spans="1:14" ht="38.25" x14ac:dyDescent="0.25">
      <c r="A272" s="162" t="s">
        <v>272</v>
      </c>
      <c r="B272" s="141" t="s">
        <v>15</v>
      </c>
      <c r="C272" s="151" t="s">
        <v>157</v>
      </c>
      <c r="D272" s="25">
        <v>0</v>
      </c>
      <c r="E272" s="25">
        <f t="shared" si="27"/>
        <v>0</v>
      </c>
      <c r="F272" s="27">
        <f t="shared" si="26"/>
        <v>18126</v>
      </c>
      <c r="G272" s="22">
        <v>18126</v>
      </c>
      <c r="H272" s="26">
        <v>0</v>
      </c>
      <c r="I272" s="26">
        <v>0</v>
      </c>
      <c r="J272" s="29">
        <v>0</v>
      </c>
      <c r="K272" s="20">
        <f t="shared" si="25"/>
        <v>0</v>
      </c>
      <c r="N272" s="21"/>
    </row>
    <row r="273" spans="1:14" ht="51" x14ac:dyDescent="0.25">
      <c r="A273" s="160" t="s">
        <v>273</v>
      </c>
      <c r="B273" s="141" t="s">
        <v>15</v>
      </c>
      <c r="C273" s="151" t="s">
        <v>157</v>
      </c>
      <c r="D273" s="25">
        <v>0</v>
      </c>
      <c r="E273" s="25">
        <f t="shared" si="27"/>
        <v>0</v>
      </c>
      <c r="F273" s="27">
        <f t="shared" si="26"/>
        <v>23807</v>
      </c>
      <c r="G273" s="22">
        <v>23807</v>
      </c>
      <c r="H273" s="26">
        <v>0</v>
      </c>
      <c r="I273" s="26">
        <v>0</v>
      </c>
      <c r="J273" s="29">
        <v>0</v>
      </c>
      <c r="K273" s="20">
        <f t="shared" si="25"/>
        <v>0</v>
      </c>
      <c r="N273" s="21"/>
    </row>
    <row r="274" spans="1:14" ht="51" x14ac:dyDescent="0.25">
      <c r="A274" s="162" t="s">
        <v>274</v>
      </c>
      <c r="B274" s="141" t="s">
        <v>15</v>
      </c>
      <c r="C274" s="151" t="s">
        <v>157</v>
      </c>
      <c r="D274" s="25">
        <v>0</v>
      </c>
      <c r="E274" s="25">
        <f t="shared" si="27"/>
        <v>0</v>
      </c>
      <c r="F274" s="27">
        <f t="shared" si="26"/>
        <v>23477</v>
      </c>
      <c r="G274" s="22">
        <v>23477</v>
      </c>
      <c r="H274" s="26">
        <v>0</v>
      </c>
      <c r="I274" s="26">
        <v>0</v>
      </c>
      <c r="J274" s="29">
        <v>0</v>
      </c>
      <c r="K274" s="20">
        <f t="shared" si="25"/>
        <v>0</v>
      </c>
      <c r="N274" s="21"/>
    </row>
    <row r="275" spans="1:14" ht="51" x14ac:dyDescent="0.25">
      <c r="A275" s="160" t="s">
        <v>275</v>
      </c>
      <c r="B275" s="141" t="s">
        <v>15</v>
      </c>
      <c r="C275" s="151" t="s">
        <v>157</v>
      </c>
      <c r="D275" s="25">
        <v>0</v>
      </c>
      <c r="E275" s="25">
        <f t="shared" si="27"/>
        <v>0</v>
      </c>
      <c r="F275" s="27">
        <f t="shared" si="26"/>
        <v>4760</v>
      </c>
      <c r="G275" s="22">
        <v>4760</v>
      </c>
      <c r="H275" s="26">
        <v>0</v>
      </c>
      <c r="I275" s="26">
        <v>0</v>
      </c>
      <c r="J275" s="29">
        <v>0</v>
      </c>
      <c r="K275" s="20">
        <f t="shared" si="25"/>
        <v>0</v>
      </c>
      <c r="N275" s="21"/>
    </row>
    <row r="276" spans="1:14" ht="51" x14ac:dyDescent="0.25">
      <c r="A276" s="161" t="s">
        <v>276</v>
      </c>
      <c r="B276" s="141" t="s">
        <v>15</v>
      </c>
      <c r="C276" s="151" t="s">
        <v>157</v>
      </c>
      <c r="D276" s="25">
        <v>0</v>
      </c>
      <c r="E276" s="25">
        <f t="shared" si="27"/>
        <v>0</v>
      </c>
      <c r="F276" s="27">
        <f t="shared" si="26"/>
        <v>4760</v>
      </c>
      <c r="G276" s="22">
        <v>4760</v>
      </c>
      <c r="H276" s="26">
        <v>0</v>
      </c>
      <c r="I276" s="26">
        <v>0</v>
      </c>
      <c r="J276" s="29">
        <v>0</v>
      </c>
      <c r="K276" s="20">
        <f t="shared" si="25"/>
        <v>0</v>
      </c>
      <c r="N276" s="21"/>
    </row>
    <row r="277" spans="1:14" ht="38.25" x14ac:dyDescent="0.25">
      <c r="A277" s="160" t="s">
        <v>277</v>
      </c>
      <c r="B277" s="141" t="s">
        <v>15</v>
      </c>
      <c r="C277" s="151" t="s">
        <v>157</v>
      </c>
      <c r="D277" s="25">
        <v>0</v>
      </c>
      <c r="E277" s="25">
        <f t="shared" si="27"/>
        <v>0</v>
      </c>
      <c r="F277" s="27">
        <f t="shared" si="26"/>
        <v>4760</v>
      </c>
      <c r="G277" s="22">
        <v>4760</v>
      </c>
      <c r="H277" s="26">
        <v>0</v>
      </c>
      <c r="I277" s="26">
        <v>0</v>
      </c>
      <c r="J277" s="29">
        <v>0</v>
      </c>
      <c r="K277" s="20">
        <f t="shared" si="25"/>
        <v>0</v>
      </c>
      <c r="N277" s="21"/>
    </row>
    <row r="278" spans="1:14" ht="51" x14ac:dyDescent="0.25">
      <c r="A278" s="161" t="s">
        <v>278</v>
      </c>
      <c r="B278" s="141" t="s">
        <v>15</v>
      </c>
      <c r="C278" s="151" t="s">
        <v>157</v>
      </c>
      <c r="D278" s="25">
        <v>0</v>
      </c>
      <c r="E278" s="25">
        <f t="shared" si="27"/>
        <v>0</v>
      </c>
      <c r="F278" s="27">
        <f t="shared" si="26"/>
        <v>4760</v>
      </c>
      <c r="G278" s="22">
        <v>4760</v>
      </c>
      <c r="H278" s="26">
        <v>0</v>
      </c>
      <c r="I278" s="26">
        <v>0</v>
      </c>
      <c r="J278" s="29">
        <v>0</v>
      </c>
      <c r="K278" s="20">
        <f t="shared" ref="K278:K285" si="28">D278-E278</f>
        <v>0</v>
      </c>
      <c r="N278" s="21"/>
    </row>
    <row r="279" spans="1:14" ht="51" x14ac:dyDescent="0.25">
      <c r="A279" s="162" t="s">
        <v>279</v>
      </c>
      <c r="B279" s="141" t="s">
        <v>15</v>
      </c>
      <c r="C279" s="151" t="s">
        <v>157</v>
      </c>
      <c r="D279" s="25">
        <v>0</v>
      </c>
      <c r="E279" s="25">
        <f t="shared" si="27"/>
        <v>0</v>
      </c>
      <c r="F279" s="27">
        <f t="shared" si="26"/>
        <v>4760</v>
      </c>
      <c r="G279" s="22">
        <v>4760</v>
      </c>
      <c r="H279" s="26">
        <v>0</v>
      </c>
      <c r="I279" s="26">
        <v>0</v>
      </c>
      <c r="J279" s="29">
        <v>0</v>
      </c>
      <c r="K279" s="20">
        <f t="shared" si="28"/>
        <v>0</v>
      </c>
      <c r="N279" s="21"/>
    </row>
    <row r="280" spans="1:14" ht="51" x14ac:dyDescent="0.25">
      <c r="A280" s="160" t="s">
        <v>280</v>
      </c>
      <c r="B280" s="141" t="s">
        <v>15</v>
      </c>
      <c r="C280" s="151" t="s">
        <v>157</v>
      </c>
      <c r="D280" s="25">
        <v>0</v>
      </c>
      <c r="E280" s="25">
        <f t="shared" si="27"/>
        <v>0</v>
      </c>
      <c r="F280" s="27">
        <f t="shared" si="26"/>
        <v>4760</v>
      </c>
      <c r="G280" s="22">
        <v>4760</v>
      </c>
      <c r="H280" s="26">
        <v>0</v>
      </c>
      <c r="I280" s="26">
        <v>0</v>
      </c>
      <c r="J280" s="29">
        <v>0</v>
      </c>
      <c r="K280" s="20">
        <f t="shared" si="28"/>
        <v>0</v>
      </c>
      <c r="N280" s="21"/>
    </row>
    <row r="281" spans="1:14" ht="51" x14ac:dyDescent="0.25">
      <c r="A281" s="162" t="s">
        <v>281</v>
      </c>
      <c r="B281" s="141" t="s">
        <v>15</v>
      </c>
      <c r="C281" s="151" t="s">
        <v>157</v>
      </c>
      <c r="D281" s="25">
        <v>0</v>
      </c>
      <c r="E281" s="25">
        <f t="shared" si="27"/>
        <v>0</v>
      </c>
      <c r="F281" s="27">
        <f t="shared" si="26"/>
        <v>4760</v>
      </c>
      <c r="G281" s="22">
        <v>4760</v>
      </c>
      <c r="H281" s="26">
        <v>0</v>
      </c>
      <c r="I281" s="26">
        <v>0</v>
      </c>
      <c r="J281" s="29">
        <v>0</v>
      </c>
      <c r="K281" s="20">
        <f t="shared" si="28"/>
        <v>0</v>
      </c>
      <c r="N281" s="21"/>
    </row>
    <row r="282" spans="1:14" ht="51" x14ac:dyDescent="0.25">
      <c r="A282" s="160" t="s">
        <v>282</v>
      </c>
      <c r="B282" s="141" t="s">
        <v>15</v>
      </c>
      <c r="C282" s="151" t="s">
        <v>157</v>
      </c>
      <c r="D282" s="25">
        <v>0</v>
      </c>
      <c r="E282" s="25">
        <f t="shared" si="27"/>
        <v>0</v>
      </c>
      <c r="F282" s="27">
        <f t="shared" si="26"/>
        <v>4760</v>
      </c>
      <c r="G282" s="22">
        <v>4760</v>
      </c>
      <c r="H282" s="26">
        <v>0</v>
      </c>
      <c r="I282" s="26">
        <v>0</v>
      </c>
      <c r="J282" s="29">
        <v>0</v>
      </c>
      <c r="K282" s="20">
        <f t="shared" si="28"/>
        <v>0</v>
      </c>
      <c r="N282" s="21"/>
    </row>
    <row r="283" spans="1:14" ht="51" x14ac:dyDescent="0.25">
      <c r="A283" s="162" t="s">
        <v>283</v>
      </c>
      <c r="B283" s="141" t="s">
        <v>15</v>
      </c>
      <c r="C283" s="151" t="s">
        <v>157</v>
      </c>
      <c r="D283" s="25">
        <v>0</v>
      </c>
      <c r="E283" s="25">
        <f t="shared" si="27"/>
        <v>0</v>
      </c>
      <c r="F283" s="27">
        <f t="shared" si="26"/>
        <v>4760</v>
      </c>
      <c r="G283" s="22">
        <v>4760</v>
      </c>
      <c r="H283" s="26">
        <v>0</v>
      </c>
      <c r="I283" s="26">
        <v>0</v>
      </c>
      <c r="J283" s="29">
        <v>0</v>
      </c>
      <c r="K283" s="20">
        <f t="shared" si="28"/>
        <v>0</v>
      </c>
      <c r="N283" s="21"/>
    </row>
    <row r="284" spans="1:14" ht="51" x14ac:dyDescent="0.25">
      <c r="A284" s="160" t="s">
        <v>284</v>
      </c>
      <c r="B284" s="141" t="s">
        <v>15</v>
      </c>
      <c r="C284" s="151" t="s">
        <v>157</v>
      </c>
      <c r="D284" s="25">
        <v>0</v>
      </c>
      <c r="E284" s="25">
        <f t="shared" si="27"/>
        <v>0</v>
      </c>
      <c r="F284" s="27">
        <f t="shared" si="26"/>
        <v>4760</v>
      </c>
      <c r="G284" s="22">
        <v>4760</v>
      </c>
      <c r="H284" s="26">
        <v>0</v>
      </c>
      <c r="I284" s="26">
        <v>0</v>
      </c>
      <c r="J284" s="29">
        <v>0</v>
      </c>
      <c r="K284" s="20">
        <f t="shared" si="28"/>
        <v>0</v>
      </c>
      <c r="N284" s="21"/>
    </row>
    <row r="285" spans="1:14" ht="51.75" thickBot="1" x14ac:dyDescent="0.3">
      <c r="A285" s="163" t="s">
        <v>285</v>
      </c>
      <c r="B285" s="164" t="s">
        <v>15</v>
      </c>
      <c r="C285" s="165" t="s">
        <v>157</v>
      </c>
      <c r="D285" s="32">
        <v>0</v>
      </c>
      <c r="E285" s="32">
        <f t="shared" si="27"/>
        <v>0</v>
      </c>
      <c r="F285" s="34">
        <f t="shared" si="26"/>
        <v>4760</v>
      </c>
      <c r="G285" s="111">
        <v>4760</v>
      </c>
      <c r="H285" s="33">
        <v>0</v>
      </c>
      <c r="I285" s="33">
        <v>0</v>
      </c>
      <c r="J285" s="36">
        <v>0</v>
      </c>
      <c r="K285" s="20">
        <f t="shared" si="28"/>
        <v>0</v>
      </c>
      <c r="N285" s="21">
        <f t="shared" si="24"/>
        <v>0</v>
      </c>
    </row>
    <row r="286" spans="1:14" ht="24.95" customHeight="1" thickBot="1" x14ac:dyDescent="0.3">
      <c r="A286" s="437" t="s">
        <v>286</v>
      </c>
      <c r="B286" s="438"/>
      <c r="C286" s="439"/>
      <c r="D286" s="166">
        <f>SUM(D156:D285)</f>
        <v>9064565</v>
      </c>
      <c r="E286" s="167">
        <f t="shared" ref="E286:J286" si="29">SUM(E156:E285)</f>
        <v>9064565</v>
      </c>
      <c r="F286" s="168">
        <f t="shared" si="29"/>
        <v>256593122</v>
      </c>
      <c r="G286" s="169">
        <f t="shared" si="29"/>
        <v>97222236</v>
      </c>
      <c r="H286" s="166">
        <f t="shared" si="29"/>
        <v>89015585</v>
      </c>
      <c r="I286" s="167">
        <f t="shared" si="29"/>
        <v>61055893</v>
      </c>
      <c r="J286" s="363">
        <f t="shared" si="29"/>
        <v>234843</v>
      </c>
      <c r="N286" s="21">
        <f t="shared" si="24"/>
        <v>0</v>
      </c>
    </row>
    <row r="287" spans="1:14" ht="30" customHeight="1" thickBot="1" x14ac:dyDescent="0.25">
      <c r="A287" s="440" t="s">
        <v>287</v>
      </c>
      <c r="B287" s="441"/>
      <c r="C287" s="442"/>
      <c r="D287" s="170">
        <f t="shared" ref="D287:J287" si="30">D16+D20+D54+D73+D81+D151+D154+D286</f>
        <v>23325611</v>
      </c>
      <c r="E287" s="170">
        <f t="shared" si="30"/>
        <v>23325611</v>
      </c>
      <c r="F287" s="170">
        <f t="shared" si="30"/>
        <v>284544948</v>
      </c>
      <c r="G287" s="170">
        <f t="shared" si="30"/>
        <v>110913016</v>
      </c>
      <c r="H287" s="170">
        <f t="shared" si="30"/>
        <v>89015585</v>
      </c>
      <c r="I287" s="170">
        <f t="shared" si="30"/>
        <v>61055893</v>
      </c>
      <c r="J287" s="171">
        <f t="shared" si="30"/>
        <v>234843</v>
      </c>
      <c r="K287" s="21"/>
      <c r="N287" s="21">
        <f t="shared" si="24"/>
        <v>0</v>
      </c>
    </row>
    <row r="288" spans="1:14" ht="20.100000000000001" hidden="1" customHeight="1" x14ac:dyDescent="0.2">
      <c r="A288" s="443" t="s">
        <v>288</v>
      </c>
      <c r="B288" s="444"/>
      <c r="C288" s="445"/>
      <c r="D288" s="172">
        <v>740000</v>
      </c>
      <c r="E288" s="172"/>
      <c r="F288" s="172"/>
      <c r="G288" s="173"/>
      <c r="H288" s="173"/>
      <c r="I288" s="174"/>
      <c r="J288" s="175"/>
      <c r="N288" s="21">
        <f t="shared" si="24"/>
        <v>0</v>
      </c>
    </row>
    <row r="289" spans="1:22" ht="35.25" hidden="1" customHeight="1" x14ac:dyDescent="0.2">
      <c r="A289" s="443" t="s">
        <v>288</v>
      </c>
      <c r="B289" s="444"/>
      <c r="C289" s="445"/>
      <c r="D289" s="176">
        <v>0</v>
      </c>
      <c r="E289" s="176"/>
      <c r="F289" s="176"/>
      <c r="G289" s="177"/>
      <c r="H289" s="177"/>
      <c r="I289" s="178"/>
      <c r="J289" s="175"/>
      <c r="N289" s="21">
        <f t="shared" si="24"/>
        <v>0</v>
      </c>
    </row>
    <row r="290" spans="1:22" ht="36.75" customHeight="1" thickBot="1" x14ac:dyDescent="0.25">
      <c r="A290" s="446" t="s">
        <v>289</v>
      </c>
      <c r="B290" s="447"/>
      <c r="C290" s="447"/>
      <c r="D290" s="179">
        <f t="shared" ref="D290:J290" si="31">D295+D322+D359+D374+D404+D422</f>
        <v>420454</v>
      </c>
      <c r="E290" s="180">
        <f t="shared" si="31"/>
        <v>420454</v>
      </c>
      <c r="F290" s="181">
        <f t="shared" si="31"/>
        <v>203458727</v>
      </c>
      <c r="G290" s="181">
        <f t="shared" si="31"/>
        <v>104239070</v>
      </c>
      <c r="H290" s="181">
        <f t="shared" si="31"/>
        <v>92177344</v>
      </c>
      <c r="I290" s="181">
        <f t="shared" si="31"/>
        <v>6621859</v>
      </c>
      <c r="J290" s="364">
        <f t="shared" si="31"/>
        <v>0</v>
      </c>
      <c r="N290" s="21">
        <f t="shared" si="24"/>
        <v>0</v>
      </c>
    </row>
    <row r="291" spans="1:22" ht="21" customHeight="1" thickBot="1" x14ac:dyDescent="0.25">
      <c r="A291" s="424" t="s">
        <v>290</v>
      </c>
      <c r="B291" s="425"/>
      <c r="C291" s="425"/>
      <c r="D291" s="425"/>
      <c r="E291" s="425"/>
      <c r="F291" s="425"/>
      <c r="G291" s="425"/>
      <c r="H291" s="425"/>
      <c r="I291" s="425"/>
      <c r="J291" s="448"/>
      <c r="N291" s="21">
        <f>E291+G291-F291+H291+I291+J291</f>
        <v>0</v>
      </c>
    </row>
    <row r="292" spans="1:22" ht="51" x14ac:dyDescent="0.2">
      <c r="A292" s="182" t="s">
        <v>291</v>
      </c>
      <c r="B292" s="183" t="s">
        <v>15</v>
      </c>
      <c r="C292" s="183" t="s">
        <v>292</v>
      </c>
      <c r="D292" s="184">
        <v>45000</v>
      </c>
      <c r="E292" s="184">
        <f>D292</f>
        <v>45000</v>
      </c>
      <c r="F292" s="185">
        <f>E292+G292+H292+I292+J292</f>
        <v>45000</v>
      </c>
      <c r="G292" s="186">
        <v>0</v>
      </c>
      <c r="H292" s="184">
        <v>0</v>
      </c>
      <c r="I292" s="184">
        <v>0</v>
      </c>
      <c r="J292" s="185">
        <v>0</v>
      </c>
      <c r="N292" s="21"/>
    </row>
    <row r="293" spans="1:22" ht="63.75" x14ac:dyDescent="0.2">
      <c r="A293" s="187" t="s">
        <v>293</v>
      </c>
      <c r="B293" s="188" t="s">
        <v>15</v>
      </c>
      <c r="C293" s="188" t="s">
        <v>292</v>
      </c>
      <c r="D293" s="189">
        <v>1000</v>
      </c>
      <c r="E293" s="189">
        <f>D293</f>
        <v>1000</v>
      </c>
      <c r="F293" s="190">
        <f>E293+G293+H293+I293+J293</f>
        <v>1021600</v>
      </c>
      <c r="G293" s="191">
        <v>1020600</v>
      </c>
      <c r="H293" s="189">
        <v>0</v>
      </c>
      <c r="I293" s="189">
        <v>0</v>
      </c>
      <c r="J293" s="190">
        <v>0</v>
      </c>
      <c r="N293" s="21"/>
    </row>
    <row r="294" spans="1:22" ht="54.75" customHeight="1" thickBot="1" x14ac:dyDescent="0.25">
      <c r="A294" s="192" t="s">
        <v>294</v>
      </c>
      <c r="B294" s="193" t="s">
        <v>15</v>
      </c>
      <c r="C294" s="193" t="s">
        <v>292</v>
      </c>
      <c r="D294" s="194">
        <v>1000</v>
      </c>
      <c r="E294" s="194">
        <f>D294</f>
        <v>1000</v>
      </c>
      <c r="F294" s="195">
        <f>E294+G294+H294+I294+J294</f>
        <v>91000</v>
      </c>
      <c r="G294" s="196">
        <v>90000</v>
      </c>
      <c r="H294" s="194">
        <v>0</v>
      </c>
      <c r="I294" s="194">
        <v>0</v>
      </c>
      <c r="J294" s="195">
        <v>0</v>
      </c>
      <c r="N294" s="21">
        <f>E294+G294-F294+H294+I294+J294</f>
        <v>0</v>
      </c>
    </row>
    <row r="295" spans="1:22" ht="27" customHeight="1" thickBot="1" x14ac:dyDescent="0.25">
      <c r="A295" s="197" t="s">
        <v>295</v>
      </c>
      <c r="B295" s="198"/>
      <c r="C295" s="198"/>
      <c r="D295" s="199">
        <f t="shared" ref="D295:J295" si="32">SUM(D292:D294)</f>
        <v>47000</v>
      </c>
      <c r="E295" s="365">
        <f t="shared" si="32"/>
        <v>47000</v>
      </c>
      <c r="F295" s="199">
        <f t="shared" si="32"/>
        <v>1157600</v>
      </c>
      <c r="G295" s="200">
        <f t="shared" si="32"/>
        <v>1110600</v>
      </c>
      <c r="H295" s="201">
        <f t="shared" si="32"/>
        <v>0</v>
      </c>
      <c r="I295" s="201">
        <f t="shared" si="32"/>
        <v>0</v>
      </c>
      <c r="J295" s="202">
        <f t="shared" si="32"/>
        <v>0</v>
      </c>
      <c r="N295" s="21">
        <f>E295+G295-F295+H295+I295+J295</f>
        <v>0</v>
      </c>
    </row>
    <row r="296" spans="1:22" ht="27" customHeight="1" thickBot="1" x14ac:dyDescent="0.25">
      <c r="A296" s="203" t="s">
        <v>296</v>
      </c>
      <c r="B296" s="204"/>
      <c r="C296" s="204"/>
      <c r="D296" s="205">
        <v>86289</v>
      </c>
      <c r="E296" s="205">
        <v>86289</v>
      </c>
      <c r="F296" s="205">
        <v>86289</v>
      </c>
      <c r="G296" s="206"/>
      <c r="H296" s="206"/>
      <c r="I296" s="206"/>
      <c r="J296" s="206"/>
      <c r="N296" s="21">
        <f>E296+G296-F296+H296+I296+J296</f>
        <v>0</v>
      </c>
    </row>
    <row r="297" spans="1:22" ht="15.75" thickBot="1" x14ac:dyDescent="0.25">
      <c r="A297" s="449" t="s">
        <v>297</v>
      </c>
      <c r="B297" s="450"/>
      <c r="C297" s="451"/>
      <c r="D297" s="207">
        <f>D296+D295</f>
        <v>133289</v>
      </c>
      <c r="E297" s="207">
        <f>E296+E295</f>
        <v>133289</v>
      </c>
      <c r="F297" s="207">
        <f t="shared" ref="F297:G297" si="33">F296+F295</f>
        <v>1243889</v>
      </c>
      <c r="G297" s="208">
        <f t="shared" si="33"/>
        <v>1110600</v>
      </c>
      <c r="H297" s="209">
        <v>0</v>
      </c>
      <c r="I297" s="209">
        <v>0</v>
      </c>
      <c r="J297" s="210">
        <v>0</v>
      </c>
      <c r="N297" s="21">
        <f>E297+G297-F297+H297+I297+J297</f>
        <v>0</v>
      </c>
    </row>
    <row r="298" spans="1:22" ht="15.75" thickBot="1" x14ac:dyDescent="0.25">
      <c r="A298" s="424" t="s">
        <v>298</v>
      </c>
      <c r="B298" s="425"/>
      <c r="C298" s="425"/>
      <c r="D298" s="425"/>
      <c r="E298" s="425"/>
      <c r="F298" s="425"/>
      <c r="G298" s="426"/>
      <c r="H298" s="426"/>
      <c r="I298" s="426"/>
      <c r="J298" s="427"/>
      <c r="N298" s="21"/>
    </row>
    <row r="299" spans="1:22" ht="51" x14ac:dyDescent="0.2">
      <c r="A299" s="211" t="s">
        <v>299</v>
      </c>
      <c r="B299" s="183" t="s">
        <v>15</v>
      </c>
      <c r="C299" s="183" t="s">
        <v>300</v>
      </c>
      <c r="D299" s="184">
        <v>0</v>
      </c>
      <c r="E299" s="184">
        <f>D299</f>
        <v>0</v>
      </c>
      <c r="F299" s="185">
        <f>E299+G299+H299+I299+J299</f>
        <v>8640</v>
      </c>
      <c r="G299" s="186">
        <v>8640</v>
      </c>
      <c r="H299" s="184">
        <v>0</v>
      </c>
      <c r="I299" s="184">
        <v>0</v>
      </c>
      <c r="J299" s="185">
        <v>0</v>
      </c>
      <c r="N299" s="21"/>
      <c r="V299" s="21"/>
    </row>
    <row r="300" spans="1:22" ht="66" customHeight="1" x14ac:dyDescent="0.2">
      <c r="A300" s="212" t="s">
        <v>301</v>
      </c>
      <c r="B300" s="188" t="s">
        <v>15</v>
      </c>
      <c r="C300" s="188" t="s">
        <v>300</v>
      </c>
      <c r="D300" s="189">
        <v>0</v>
      </c>
      <c r="E300" s="189">
        <v>0</v>
      </c>
      <c r="F300" s="190">
        <f>E300+G300+H300+I300+J300</f>
        <v>199680</v>
      </c>
      <c r="G300" s="191">
        <v>199680</v>
      </c>
      <c r="H300" s="189">
        <v>0</v>
      </c>
      <c r="I300" s="189">
        <v>0</v>
      </c>
      <c r="J300" s="190">
        <v>0</v>
      </c>
      <c r="N300" s="21"/>
    </row>
    <row r="301" spans="1:22" ht="27" customHeight="1" x14ac:dyDescent="0.2">
      <c r="A301" s="213" t="s">
        <v>302</v>
      </c>
      <c r="B301" s="214"/>
      <c r="C301" s="214"/>
      <c r="D301" s="215">
        <f>SUM(D299:D300)</f>
        <v>0</v>
      </c>
      <c r="E301" s="215">
        <f t="shared" ref="E301:J301" si="34">SUM(E299:E300)</f>
        <v>0</v>
      </c>
      <c r="F301" s="216">
        <f t="shared" si="34"/>
        <v>208320</v>
      </c>
      <c r="G301" s="217">
        <f t="shared" si="34"/>
        <v>208320</v>
      </c>
      <c r="H301" s="215">
        <f t="shared" si="34"/>
        <v>0</v>
      </c>
      <c r="I301" s="215">
        <f t="shared" si="34"/>
        <v>0</v>
      </c>
      <c r="J301" s="216">
        <f t="shared" si="34"/>
        <v>0</v>
      </c>
      <c r="N301" s="21"/>
    </row>
    <row r="302" spans="1:22" ht="27" customHeight="1" thickBot="1" x14ac:dyDescent="0.25">
      <c r="A302" s="218" t="s">
        <v>303</v>
      </c>
      <c r="B302" s="219"/>
      <c r="C302" s="219"/>
      <c r="D302" s="220">
        <v>5000</v>
      </c>
      <c r="E302" s="220">
        <v>5000</v>
      </c>
      <c r="F302" s="221">
        <v>5000</v>
      </c>
      <c r="G302" s="222"/>
      <c r="H302" s="223"/>
      <c r="I302" s="223"/>
      <c r="J302" s="224"/>
      <c r="N302" s="21"/>
    </row>
    <row r="303" spans="1:22" ht="15.75" thickBot="1" x14ac:dyDescent="0.25">
      <c r="A303" s="455" t="s">
        <v>304</v>
      </c>
      <c r="B303" s="456"/>
      <c r="C303" s="457"/>
      <c r="D303" s="209">
        <f>D302+D301</f>
        <v>5000</v>
      </c>
      <c r="E303" s="209">
        <f t="shared" ref="E303:J303" si="35">E302+E301</f>
        <v>5000</v>
      </c>
      <c r="F303" s="209">
        <f t="shared" si="35"/>
        <v>213320</v>
      </c>
      <c r="G303" s="209">
        <f t="shared" si="35"/>
        <v>208320</v>
      </c>
      <c r="H303" s="209">
        <f t="shared" si="35"/>
        <v>0</v>
      </c>
      <c r="I303" s="209">
        <f t="shared" si="35"/>
        <v>0</v>
      </c>
      <c r="J303" s="210">
        <f t="shared" si="35"/>
        <v>0</v>
      </c>
      <c r="N303" s="21"/>
    </row>
    <row r="304" spans="1:22" ht="15.75" thickBot="1" x14ac:dyDescent="0.25">
      <c r="A304" s="458" t="s">
        <v>29</v>
      </c>
      <c r="B304" s="459"/>
      <c r="C304" s="459"/>
      <c r="D304" s="459"/>
      <c r="E304" s="459"/>
      <c r="F304" s="459"/>
      <c r="G304" s="459"/>
      <c r="H304" s="459"/>
      <c r="I304" s="459"/>
      <c r="J304" s="460"/>
      <c r="N304" s="21">
        <f t="shared" ref="N304:N328" si="36">E304+G304-F304+H304+I304+J304</f>
        <v>0</v>
      </c>
    </row>
    <row r="305" spans="1:14" ht="25.5" x14ac:dyDescent="0.25">
      <c r="A305" s="225" t="s">
        <v>305</v>
      </c>
      <c r="B305" s="226" t="s">
        <v>15</v>
      </c>
      <c r="C305" s="226" t="s">
        <v>306</v>
      </c>
      <c r="D305" s="184">
        <v>0</v>
      </c>
      <c r="E305" s="184">
        <f>D305</f>
        <v>0</v>
      </c>
      <c r="F305" s="227">
        <f>D305+G305+H305+I305+J305</f>
        <v>3550000</v>
      </c>
      <c r="G305" s="228">
        <v>3550000</v>
      </c>
      <c r="H305" s="184">
        <v>0</v>
      </c>
      <c r="I305" s="184">
        <v>0</v>
      </c>
      <c r="J305" s="185">
        <v>0</v>
      </c>
      <c r="N305" s="21">
        <f t="shared" si="36"/>
        <v>0</v>
      </c>
    </row>
    <row r="306" spans="1:14" ht="25.5" x14ac:dyDescent="0.25">
      <c r="A306" s="229" t="s">
        <v>307</v>
      </c>
      <c r="B306" s="230" t="s">
        <v>15</v>
      </c>
      <c r="C306" s="230" t="s">
        <v>306</v>
      </c>
      <c r="D306" s="189">
        <v>0</v>
      </c>
      <c r="E306" s="189">
        <f t="shared" ref="E306:E321" si="37">D306</f>
        <v>0</v>
      </c>
      <c r="F306" s="231">
        <f t="shared" ref="F306:F321" si="38">D306+G306+H306+I306+J306</f>
        <v>2655528</v>
      </c>
      <c r="G306" s="232">
        <v>2655528</v>
      </c>
      <c r="H306" s="189">
        <v>0</v>
      </c>
      <c r="I306" s="189">
        <v>0</v>
      </c>
      <c r="J306" s="190">
        <v>0</v>
      </c>
      <c r="N306" s="21">
        <f t="shared" si="36"/>
        <v>0</v>
      </c>
    </row>
    <row r="307" spans="1:14" ht="38.25" x14ac:dyDescent="0.25">
      <c r="A307" s="229" t="s">
        <v>308</v>
      </c>
      <c r="B307" s="230" t="s">
        <v>15</v>
      </c>
      <c r="C307" s="230" t="s">
        <v>306</v>
      </c>
      <c r="D307" s="189">
        <v>0</v>
      </c>
      <c r="E307" s="189">
        <f t="shared" si="37"/>
        <v>0</v>
      </c>
      <c r="F307" s="231">
        <f t="shared" si="38"/>
        <v>29000</v>
      </c>
      <c r="G307" s="232">
        <v>29000</v>
      </c>
      <c r="H307" s="189">
        <v>0</v>
      </c>
      <c r="I307" s="189">
        <v>0</v>
      </c>
      <c r="J307" s="190">
        <v>0</v>
      </c>
      <c r="N307" s="21">
        <f t="shared" si="36"/>
        <v>0</v>
      </c>
    </row>
    <row r="308" spans="1:14" ht="38.25" x14ac:dyDescent="0.25">
      <c r="A308" s="229" t="s">
        <v>309</v>
      </c>
      <c r="B308" s="230" t="s">
        <v>15</v>
      </c>
      <c r="C308" s="230" t="s">
        <v>306</v>
      </c>
      <c r="D308" s="189">
        <v>0</v>
      </c>
      <c r="E308" s="189">
        <f t="shared" si="37"/>
        <v>0</v>
      </c>
      <c r="F308" s="231">
        <f t="shared" si="38"/>
        <v>27500</v>
      </c>
      <c r="G308" s="232">
        <v>27500</v>
      </c>
      <c r="H308" s="189">
        <v>0</v>
      </c>
      <c r="I308" s="189">
        <v>0</v>
      </c>
      <c r="J308" s="190">
        <v>0</v>
      </c>
      <c r="N308" s="21">
        <f t="shared" si="36"/>
        <v>0</v>
      </c>
    </row>
    <row r="309" spans="1:14" ht="38.25" x14ac:dyDescent="0.25">
      <c r="A309" s="229" t="s">
        <v>310</v>
      </c>
      <c r="B309" s="230" t="s">
        <v>15</v>
      </c>
      <c r="C309" s="230" t="s">
        <v>306</v>
      </c>
      <c r="D309" s="189">
        <v>0</v>
      </c>
      <c r="E309" s="189">
        <f t="shared" si="37"/>
        <v>0</v>
      </c>
      <c r="F309" s="231">
        <f t="shared" si="38"/>
        <v>26000</v>
      </c>
      <c r="G309" s="232">
        <v>26000</v>
      </c>
      <c r="H309" s="189">
        <v>0</v>
      </c>
      <c r="I309" s="189">
        <v>0</v>
      </c>
      <c r="J309" s="190">
        <v>0</v>
      </c>
      <c r="N309" s="21">
        <f t="shared" si="36"/>
        <v>0</v>
      </c>
    </row>
    <row r="310" spans="1:14" ht="46.5" customHeight="1" x14ac:dyDescent="0.25">
      <c r="A310" s="229" t="s">
        <v>311</v>
      </c>
      <c r="B310" s="230" t="s">
        <v>15</v>
      </c>
      <c r="C310" s="230" t="s">
        <v>306</v>
      </c>
      <c r="D310" s="189">
        <v>0</v>
      </c>
      <c r="E310" s="189">
        <f t="shared" si="37"/>
        <v>0</v>
      </c>
      <c r="F310" s="231">
        <f t="shared" si="38"/>
        <v>12500</v>
      </c>
      <c r="G310" s="232">
        <v>12500</v>
      </c>
      <c r="H310" s="189">
        <v>0</v>
      </c>
      <c r="I310" s="189">
        <v>0</v>
      </c>
      <c r="J310" s="190">
        <v>0</v>
      </c>
      <c r="N310" s="21">
        <f t="shared" si="36"/>
        <v>0</v>
      </c>
    </row>
    <row r="311" spans="1:14" ht="27" customHeight="1" x14ac:dyDescent="0.25">
      <c r="A311" s="229" t="s">
        <v>312</v>
      </c>
      <c r="B311" s="230" t="s">
        <v>15</v>
      </c>
      <c r="C311" s="230" t="s">
        <v>306</v>
      </c>
      <c r="D311" s="189">
        <v>86000</v>
      </c>
      <c r="E311" s="189">
        <f t="shared" si="37"/>
        <v>86000</v>
      </c>
      <c r="F311" s="231">
        <f t="shared" si="38"/>
        <v>91000</v>
      </c>
      <c r="G311" s="232">
        <v>5000</v>
      </c>
      <c r="H311" s="189">
        <v>0</v>
      </c>
      <c r="I311" s="189">
        <v>0</v>
      </c>
      <c r="J311" s="190">
        <v>0</v>
      </c>
      <c r="N311" s="21">
        <f t="shared" si="36"/>
        <v>0</v>
      </c>
    </row>
    <row r="312" spans="1:14" ht="33.75" customHeight="1" x14ac:dyDescent="0.25">
      <c r="A312" s="229" t="s">
        <v>313</v>
      </c>
      <c r="B312" s="230" t="s">
        <v>15</v>
      </c>
      <c r="C312" s="230" t="s">
        <v>306</v>
      </c>
      <c r="D312" s="189">
        <v>60000</v>
      </c>
      <c r="E312" s="189">
        <f t="shared" si="37"/>
        <v>60000</v>
      </c>
      <c r="F312" s="231">
        <f t="shared" si="38"/>
        <v>60000</v>
      </c>
      <c r="G312" s="232">
        <v>0</v>
      </c>
      <c r="H312" s="189">
        <v>0</v>
      </c>
      <c r="I312" s="189">
        <v>0</v>
      </c>
      <c r="J312" s="190">
        <v>0</v>
      </c>
      <c r="N312" s="21">
        <f t="shared" si="36"/>
        <v>0</v>
      </c>
    </row>
    <row r="313" spans="1:14" ht="25.5" x14ac:dyDescent="0.25">
      <c r="A313" s="229" t="s">
        <v>314</v>
      </c>
      <c r="B313" s="230" t="s">
        <v>15</v>
      </c>
      <c r="C313" s="230" t="s">
        <v>306</v>
      </c>
      <c r="D313" s="189">
        <v>0</v>
      </c>
      <c r="E313" s="189">
        <f t="shared" si="37"/>
        <v>0</v>
      </c>
      <c r="F313" s="231">
        <f t="shared" si="38"/>
        <v>200000</v>
      </c>
      <c r="G313" s="232">
        <v>200000</v>
      </c>
      <c r="H313" s="189">
        <v>0</v>
      </c>
      <c r="I313" s="189">
        <v>0</v>
      </c>
      <c r="J313" s="190">
        <v>0</v>
      </c>
      <c r="N313" s="21">
        <f t="shared" si="36"/>
        <v>0</v>
      </c>
    </row>
    <row r="314" spans="1:14" ht="25.5" x14ac:dyDescent="0.25">
      <c r="A314" s="229" t="s">
        <v>315</v>
      </c>
      <c r="B314" s="230" t="s">
        <v>15</v>
      </c>
      <c r="C314" s="230" t="s">
        <v>306</v>
      </c>
      <c r="D314" s="189">
        <v>0</v>
      </c>
      <c r="E314" s="189">
        <f t="shared" si="37"/>
        <v>0</v>
      </c>
      <c r="F314" s="231">
        <f t="shared" si="38"/>
        <v>5228888</v>
      </c>
      <c r="G314" s="232">
        <v>2614444</v>
      </c>
      <c r="H314" s="189">
        <v>2614444</v>
      </c>
      <c r="I314" s="189">
        <v>0</v>
      </c>
      <c r="J314" s="190">
        <v>0</v>
      </c>
      <c r="N314" s="21">
        <f t="shared" si="36"/>
        <v>0</v>
      </c>
    </row>
    <row r="315" spans="1:14" ht="25.5" x14ac:dyDescent="0.25">
      <c r="A315" s="229" t="s">
        <v>316</v>
      </c>
      <c r="B315" s="230" t="s">
        <v>15</v>
      </c>
      <c r="C315" s="230" t="s">
        <v>306</v>
      </c>
      <c r="D315" s="189">
        <v>0</v>
      </c>
      <c r="E315" s="189">
        <f t="shared" si="37"/>
        <v>0</v>
      </c>
      <c r="F315" s="231">
        <f t="shared" si="38"/>
        <v>134684</v>
      </c>
      <c r="G315" s="232">
        <v>134684</v>
      </c>
      <c r="H315" s="189">
        <v>0</v>
      </c>
      <c r="I315" s="189">
        <v>0</v>
      </c>
      <c r="J315" s="190">
        <v>0</v>
      </c>
      <c r="N315" s="21">
        <f t="shared" si="36"/>
        <v>0</v>
      </c>
    </row>
    <row r="316" spans="1:14" ht="38.25" x14ac:dyDescent="0.25">
      <c r="A316" s="229" t="s">
        <v>317</v>
      </c>
      <c r="B316" s="230" t="s">
        <v>15</v>
      </c>
      <c r="C316" s="230" t="s">
        <v>306</v>
      </c>
      <c r="D316" s="189">
        <v>0</v>
      </c>
      <c r="E316" s="189">
        <f t="shared" si="37"/>
        <v>0</v>
      </c>
      <c r="F316" s="231">
        <f t="shared" si="38"/>
        <v>77351</v>
      </c>
      <c r="G316" s="232">
        <v>38676</v>
      </c>
      <c r="H316" s="189">
        <v>38675</v>
      </c>
      <c r="I316" s="189">
        <v>0</v>
      </c>
      <c r="J316" s="190">
        <v>0</v>
      </c>
      <c r="N316" s="21"/>
    </row>
    <row r="317" spans="1:14" ht="38.25" x14ac:dyDescent="0.25">
      <c r="A317" s="229" t="s">
        <v>318</v>
      </c>
      <c r="B317" s="230" t="s">
        <v>15</v>
      </c>
      <c r="C317" s="230" t="s">
        <v>306</v>
      </c>
      <c r="D317" s="189">
        <v>0</v>
      </c>
      <c r="E317" s="189">
        <f t="shared" si="37"/>
        <v>0</v>
      </c>
      <c r="F317" s="231">
        <f t="shared" si="38"/>
        <v>15526</v>
      </c>
      <c r="G317" s="232">
        <v>7763</v>
      </c>
      <c r="H317" s="189">
        <v>7763</v>
      </c>
      <c r="I317" s="189">
        <v>0</v>
      </c>
      <c r="J317" s="190">
        <v>0</v>
      </c>
      <c r="N317" s="21"/>
    </row>
    <row r="318" spans="1:14" ht="39.75" customHeight="1" x14ac:dyDescent="0.25">
      <c r="A318" s="229" t="s">
        <v>319</v>
      </c>
      <c r="B318" s="230" t="s">
        <v>15</v>
      </c>
      <c r="C318" s="230" t="s">
        <v>306</v>
      </c>
      <c r="D318" s="189">
        <v>0</v>
      </c>
      <c r="E318" s="189">
        <f t="shared" si="37"/>
        <v>0</v>
      </c>
      <c r="F318" s="231">
        <f t="shared" si="38"/>
        <v>176000</v>
      </c>
      <c r="G318" s="232">
        <v>176000</v>
      </c>
      <c r="H318" s="189">
        <v>0</v>
      </c>
      <c r="I318" s="189">
        <v>0</v>
      </c>
      <c r="J318" s="190">
        <v>0</v>
      </c>
      <c r="N318" s="21">
        <f t="shared" si="36"/>
        <v>0</v>
      </c>
    </row>
    <row r="319" spans="1:14" ht="24.95" customHeight="1" x14ac:dyDescent="0.25">
      <c r="A319" s="229" t="s">
        <v>320</v>
      </c>
      <c r="B319" s="230" t="s">
        <v>15</v>
      </c>
      <c r="C319" s="230" t="s">
        <v>306</v>
      </c>
      <c r="D319" s="189">
        <v>0</v>
      </c>
      <c r="E319" s="189">
        <f t="shared" si="37"/>
        <v>0</v>
      </c>
      <c r="F319" s="231">
        <f t="shared" si="38"/>
        <v>5000</v>
      </c>
      <c r="G319" s="232">
        <v>5000</v>
      </c>
      <c r="H319" s="189">
        <v>0</v>
      </c>
      <c r="I319" s="189">
        <v>0</v>
      </c>
      <c r="J319" s="190">
        <v>0</v>
      </c>
      <c r="N319" s="21">
        <f t="shared" si="36"/>
        <v>0</v>
      </c>
    </row>
    <row r="320" spans="1:14" ht="24.95" customHeight="1" x14ac:dyDescent="0.25">
      <c r="A320" s="229" t="s">
        <v>321</v>
      </c>
      <c r="B320" s="230" t="s">
        <v>15</v>
      </c>
      <c r="C320" s="230" t="s">
        <v>306</v>
      </c>
      <c r="D320" s="189">
        <v>0</v>
      </c>
      <c r="E320" s="189">
        <f>D320</f>
        <v>0</v>
      </c>
      <c r="F320" s="231">
        <f>D320+G320+H320+I320+J320</f>
        <v>4000</v>
      </c>
      <c r="G320" s="232">
        <v>4000</v>
      </c>
      <c r="H320" s="189">
        <v>0</v>
      </c>
      <c r="I320" s="189">
        <v>0</v>
      </c>
      <c r="J320" s="190">
        <v>0</v>
      </c>
      <c r="N320" s="21">
        <f t="shared" si="36"/>
        <v>0</v>
      </c>
    </row>
    <row r="321" spans="1:20" ht="24.95" customHeight="1" thickBot="1" x14ac:dyDescent="0.3">
      <c r="A321" s="233" t="s">
        <v>322</v>
      </c>
      <c r="B321" s="234" t="s">
        <v>15</v>
      </c>
      <c r="C321" s="234" t="s">
        <v>306</v>
      </c>
      <c r="D321" s="194">
        <v>0</v>
      </c>
      <c r="E321" s="194">
        <f t="shared" si="37"/>
        <v>0</v>
      </c>
      <c r="F321" s="235">
        <f t="shared" si="38"/>
        <v>156000</v>
      </c>
      <c r="G321" s="236">
        <v>156000</v>
      </c>
      <c r="H321" s="194">
        <v>0</v>
      </c>
      <c r="I321" s="194">
        <v>0</v>
      </c>
      <c r="J321" s="195">
        <v>0</v>
      </c>
      <c r="N321" s="21">
        <f t="shared" si="36"/>
        <v>0</v>
      </c>
    </row>
    <row r="322" spans="1:20" ht="24.95" customHeight="1" thickBot="1" x14ac:dyDescent="0.25">
      <c r="A322" s="461" t="s">
        <v>323</v>
      </c>
      <c r="B322" s="462"/>
      <c r="C322" s="463"/>
      <c r="D322" s="237">
        <f>SUM(D305:D321)</f>
        <v>146000</v>
      </c>
      <c r="E322" s="238">
        <f t="shared" ref="E322:J322" si="39">SUM(E305:E321)</f>
        <v>146000</v>
      </c>
      <c r="F322" s="238">
        <f t="shared" si="39"/>
        <v>12448977</v>
      </c>
      <c r="G322" s="238">
        <f t="shared" si="39"/>
        <v>9642095</v>
      </c>
      <c r="H322" s="238">
        <f t="shared" si="39"/>
        <v>2660882</v>
      </c>
      <c r="I322" s="238">
        <f t="shared" si="39"/>
        <v>0</v>
      </c>
      <c r="J322" s="239">
        <f t="shared" si="39"/>
        <v>0</v>
      </c>
      <c r="N322" s="21">
        <f t="shared" si="36"/>
        <v>0</v>
      </c>
    </row>
    <row r="323" spans="1:20" ht="15.95" customHeight="1" x14ac:dyDescent="0.2">
      <c r="A323" s="464" t="s">
        <v>324</v>
      </c>
      <c r="B323" s="465"/>
      <c r="C323" s="465"/>
      <c r="D323" s="240">
        <v>19100</v>
      </c>
      <c r="E323" s="240">
        <v>19100</v>
      </c>
      <c r="F323" s="240">
        <v>19100</v>
      </c>
      <c r="G323" s="240"/>
      <c r="H323" s="240"/>
      <c r="I323" s="240"/>
      <c r="J323" s="241"/>
      <c r="N323" s="21">
        <f t="shared" si="36"/>
        <v>0</v>
      </c>
    </row>
    <row r="324" spans="1:20" ht="30" customHeight="1" x14ac:dyDescent="0.2">
      <c r="A324" s="466" t="s">
        <v>325</v>
      </c>
      <c r="B324" s="467"/>
      <c r="C324" s="467"/>
      <c r="D324" s="242">
        <f>D322+D323</f>
        <v>165100</v>
      </c>
      <c r="E324" s="242">
        <f t="shared" ref="E324:J324" si="40">E322+E323</f>
        <v>165100</v>
      </c>
      <c r="F324" s="242">
        <f t="shared" si="40"/>
        <v>12468077</v>
      </c>
      <c r="G324" s="242">
        <f t="shared" si="40"/>
        <v>9642095</v>
      </c>
      <c r="H324" s="242">
        <f t="shared" si="40"/>
        <v>2660882</v>
      </c>
      <c r="I324" s="242">
        <f t="shared" si="40"/>
        <v>0</v>
      </c>
      <c r="J324" s="243">
        <f t="shared" si="40"/>
        <v>0</v>
      </c>
      <c r="N324" s="21">
        <f t="shared" si="36"/>
        <v>0</v>
      </c>
    </row>
    <row r="325" spans="1:20" ht="15.75" thickBot="1" x14ac:dyDescent="0.25">
      <c r="A325" s="468" t="s">
        <v>326</v>
      </c>
      <c r="B325" s="469"/>
      <c r="C325" s="469"/>
      <c r="D325" s="469"/>
      <c r="E325" s="469"/>
      <c r="F325" s="469"/>
      <c r="G325" s="469"/>
      <c r="H325" s="469"/>
      <c r="I325" s="469"/>
      <c r="J325" s="470"/>
      <c r="N325" s="21">
        <f t="shared" si="36"/>
        <v>0</v>
      </c>
      <c r="T325" s="21"/>
    </row>
    <row r="326" spans="1:20" ht="51" x14ac:dyDescent="0.25">
      <c r="A326" s="225" t="s">
        <v>327</v>
      </c>
      <c r="B326" s="226" t="s">
        <v>15</v>
      </c>
      <c r="C326" s="226" t="s">
        <v>328</v>
      </c>
      <c r="D326" s="184">
        <v>4000</v>
      </c>
      <c r="E326" s="184">
        <f>D326</f>
        <v>4000</v>
      </c>
      <c r="F326" s="244">
        <f>D326+G326+H326+I326+J326</f>
        <v>4000</v>
      </c>
      <c r="G326" s="186">
        <v>0</v>
      </c>
      <c r="H326" s="184">
        <v>0</v>
      </c>
      <c r="I326" s="184">
        <v>0</v>
      </c>
      <c r="J326" s="185">
        <v>0</v>
      </c>
      <c r="N326" s="21">
        <f t="shared" si="36"/>
        <v>0</v>
      </c>
    </row>
    <row r="327" spans="1:20" ht="51" x14ac:dyDescent="0.25">
      <c r="A327" s="245" t="s">
        <v>329</v>
      </c>
      <c r="B327" s="230" t="s">
        <v>15</v>
      </c>
      <c r="C327" s="230" t="s">
        <v>328</v>
      </c>
      <c r="D327" s="189">
        <v>115472</v>
      </c>
      <c r="E327" s="189">
        <f>D327</f>
        <v>115472</v>
      </c>
      <c r="F327" s="246">
        <f>D327+G327+H327+I327+J327</f>
        <v>1154723</v>
      </c>
      <c r="G327" s="191">
        <v>1039251</v>
      </c>
      <c r="H327" s="189">
        <v>0</v>
      </c>
      <c r="I327" s="189">
        <v>0</v>
      </c>
      <c r="J327" s="190">
        <v>0</v>
      </c>
      <c r="N327" s="21">
        <f t="shared" si="36"/>
        <v>0</v>
      </c>
    </row>
    <row r="328" spans="1:20" ht="51" x14ac:dyDescent="0.25">
      <c r="A328" s="229" t="s">
        <v>330</v>
      </c>
      <c r="B328" s="230" t="s">
        <v>15</v>
      </c>
      <c r="C328" s="230" t="s">
        <v>328</v>
      </c>
      <c r="D328" s="189">
        <v>32364</v>
      </c>
      <c r="E328" s="189">
        <f>D328</f>
        <v>32364</v>
      </c>
      <c r="F328" s="246">
        <f>D328+G328+H328+I328+J328</f>
        <v>32364</v>
      </c>
      <c r="G328" s="191">
        <v>0</v>
      </c>
      <c r="H328" s="189">
        <v>0</v>
      </c>
      <c r="I328" s="189">
        <v>0</v>
      </c>
      <c r="J328" s="190">
        <v>0</v>
      </c>
      <c r="N328" s="21">
        <f t="shared" si="36"/>
        <v>0</v>
      </c>
    </row>
    <row r="329" spans="1:20" ht="63.75" x14ac:dyDescent="0.25">
      <c r="A329" s="229" t="s">
        <v>331</v>
      </c>
      <c r="B329" s="230" t="s">
        <v>15</v>
      </c>
      <c r="C329" s="230" t="s">
        <v>328</v>
      </c>
      <c r="D329" s="189">
        <v>26000</v>
      </c>
      <c r="E329" s="189">
        <v>26000</v>
      </c>
      <c r="F329" s="246">
        <v>26000</v>
      </c>
      <c r="G329" s="191">
        <v>0</v>
      </c>
      <c r="H329" s="189">
        <v>0</v>
      </c>
      <c r="I329" s="189">
        <v>0</v>
      </c>
      <c r="J329" s="190">
        <v>0</v>
      </c>
      <c r="N329" s="21"/>
    </row>
    <row r="330" spans="1:20" ht="76.5" customHeight="1" x14ac:dyDescent="0.25">
      <c r="A330" s="229" t="s">
        <v>332</v>
      </c>
      <c r="B330" s="230" t="s">
        <v>15</v>
      </c>
      <c r="C330" s="230" t="s">
        <v>328</v>
      </c>
      <c r="D330" s="189">
        <v>1190</v>
      </c>
      <c r="E330" s="189">
        <f>D330</f>
        <v>1190</v>
      </c>
      <c r="F330" s="246">
        <f>D330+G330+H330+I330+J330</f>
        <v>31190</v>
      </c>
      <c r="G330" s="191">
        <v>30000</v>
      </c>
      <c r="H330" s="189">
        <v>0</v>
      </c>
      <c r="I330" s="189">
        <v>0</v>
      </c>
      <c r="J330" s="190">
        <v>0</v>
      </c>
      <c r="N330" s="21">
        <f t="shared" ref="N330:N335" si="41">E330+G330-F330+H330+I330+J330</f>
        <v>0</v>
      </c>
    </row>
    <row r="331" spans="1:20" ht="76.5" x14ac:dyDescent="0.25">
      <c r="A331" s="229" t="s">
        <v>333</v>
      </c>
      <c r="B331" s="230" t="s">
        <v>15</v>
      </c>
      <c r="C331" s="230" t="s">
        <v>328</v>
      </c>
      <c r="D331" s="189">
        <v>1428</v>
      </c>
      <c r="E331" s="189">
        <f t="shared" ref="E331:E358" si="42">D331</f>
        <v>1428</v>
      </c>
      <c r="F331" s="246">
        <f t="shared" ref="F331:F358" si="43">D331+G331+H331+I331+J331</f>
        <v>14280</v>
      </c>
      <c r="G331" s="191">
        <v>12852</v>
      </c>
      <c r="H331" s="189">
        <v>0</v>
      </c>
      <c r="I331" s="189">
        <v>0</v>
      </c>
      <c r="J331" s="190">
        <v>0</v>
      </c>
      <c r="N331" s="21">
        <f t="shared" si="41"/>
        <v>0</v>
      </c>
    </row>
    <row r="332" spans="1:20" ht="25.5" x14ac:dyDescent="0.25">
      <c r="A332" s="229" t="s">
        <v>334</v>
      </c>
      <c r="B332" s="230" t="s">
        <v>15</v>
      </c>
      <c r="C332" s="230" t="s">
        <v>328</v>
      </c>
      <c r="D332" s="189">
        <v>0</v>
      </c>
      <c r="E332" s="189">
        <f t="shared" si="42"/>
        <v>0</v>
      </c>
      <c r="F332" s="246">
        <f t="shared" si="43"/>
        <v>12639778</v>
      </c>
      <c r="G332" s="191">
        <v>1542787</v>
      </c>
      <c r="H332" s="189">
        <v>11096991</v>
      </c>
      <c r="I332" s="189">
        <v>0</v>
      </c>
      <c r="J332" s="190">
        <v>0</v>
      </c>
      <c r="N332" s="21">
        <f t="shared" si="41"/>
        <v>0</v>
      </c>
    </row>
    <row r="333" spans="1:20" ht="38.25" x14ac:dyDescent="0.25">
      <c r="A333" s="229" t="s">
        <v>335</v>
      </c>
      <c r="B333" s="230" t="s">
        <v>15</v>
      </c>
      <c r="C333" s="230" t="s">
        <v>328</v>
      </c>
      <c r="D333" s="189">
        <v>0</v>
      </c>
      <c r="E333" s="189">
        <f t="shared" si="42"/>
        <v>0</v>
      </c>
      <c r="F333" s="246">
        <f t="shared" si="43"/>
        <v>308400</v>
      </c>
      <c r="G333" s="191">
        <v>308400</v>
      </c>
      <c r="H333" s="189">
        <v>0</v>
      </c>
      <c r="I333" s="189">
        <v>0</v>
      </c>
      <c r="J333" s="190">
        <v>0</v>
      </c>
      <c r="N333" s="21">
        <f t="shared" si="41"/>
        <v>0</v>
      </c>
    </row>
    <row r="334" spans="1:20" ht="38.25" x14ac:dyDescent="0.25">
      <c r="A334" s="229" t="s">
        <v>336</v>
      </c>
      <c r="B334" s="230" t="s">
        <v>15</v>
      </c>
      <c r="C334" s="230" t="s">
        <v>328</v>
      </c>
      <c r="D334" s="189">
        <v>0</v>
      </c>
      <c r="E334" s="189">
        <f t="shared" si="42"/>
        <v>0</v>
      </c>
      <c r="F334" s="246">
        <f t="shared" si="43"/>
        <v>47600</v>
      </c>
      <c r="G334" s="191">
        <v>47600</v>
      </c>
      <c r="H334" s="189">
        <v>0</v>
      </c>
      <c r="I334" s="189">
        <v>0</v>
      </c>
      <c r="J334" s="190">
        <v>0</v>
      </c>
      <c r="N334" s="21">
        <f t="shared" si="41"/>
        <v>0</v>
      </c>
    </row>
    <row r="335" spans="1:20" ht="51" x14ac:dyDescent="0.25">
      <c r="A335" s="229" t="s">
        <v>337</v>
      </c>
      <c r="B335" s="230" t="s">
        <v>15</v>
      </c>
      <c r="C335" s="230" t="s">
        <v>328</v>
      </c>
      <c r="D335" s="189">
        <v>0</v>
      </c>
      <c r="E335" s="189">
        <f t="shared" si="42"/>
        <v>0</v>
      </c>
      <c r="F335" s="246">
        <f t="shared" si="43"/>
        <v>47600</v>
      </c>
      <c r="G335" s="191">
        <v>47600</v>
      </c>
      <c r="H335" s="189">
        <v>0</v>
      </c>
      <c r="I335" s="189">
        <v>0</v>
      </c>
      <c r="J335" s="190">
        <v>0</v>
      </c>
      <c r="N335" s="21">
        <f t="shared" si="41"/>
        <v>0</v>
      </c>
    </row>
    <row r="336" spans="1:20" ht="38.25" x14ac:dyDescent="0.25">
      <c r="A336" s="229" t="s">
        <v>338</v>
      </c>
      <c r="B336" s="230" t="s">
        <v>15</v>
      </c>
      <c r="C336" s="230" t="s">
        <v>328</v>
      </c>
      <c r="D336" s="189">
        <v>0</v>
      </c>
      <c r="E336" s="189">
        <f t="shared" si="42"/>
        <v>0</v>
      </c>
      <c r="F336" s="246">
        <f t="shared" si="43"/>
        <v>7854538</v>
      </c>
      <c r="G336" s="191">
        <v>7500000</v>
      </c>
      <c r="H336" s="189">
        <v>354538</v>
      </c>
      <c r="I336" s="189">
        <v>0</v>
      </c>
      <c r="J336" s="190">
        <v>0</v>
      </c>
      <c r="N336" s="21"/>
    </row>
    <row r="337" spans="1:14" ht="38.25" x14ac:dyDescent="0.25">
      <c r="A337" s="229" t="s">
        <v>339</v>
      </c>
      <c r="B337" s="230" t="s">
        <v>15</v>
      </c>
      <c r="C337" s="230" t="s">
        <v>328</v>
      </c>
      <c r="D337" s="189">
        <v>0</v>
      </c>
      <c r="E337" s="189">
        <f t="shared" si="42"/>
        <v>0</v>
      </c>
      <c r="F337" s="246">
        <f t="shared" si="43"/>
        <v>325465</v>
      </c>
      <c r="G337" s="191">
        <v>325465</v>
      </c>
      <c r="H337" s="189">
        <v>0</v>
      </c>
      <c r="I337" s="189">
        <v>0</v>
      </c>
      <c r="J337" s="190">
        <v>0</v>
      </c>
      <c r="N337" s="21"/>
    </row>
    <row r="338" spans="1:14" ht="51" x14ac:dyDescent="0.25">
      <c r="A338" s="229" t="s">
        <v>340</v>
      </c>
      <c r="B338" s="230" t="s">
        <v>15</v>
      </c>
      <c r="C338" s="230" t="s">
        <v>328</v>
      </c>
      <c r="D338" s="189">
        <v>0</v>
      </c>
      <c r="E338" s="189">
        <f t="shared" si="42"/>
        <v>0</v>
      </c>
      <c r="F338" s="246">
        <f t="shared" si="43"/>
        <v>190000</v>
      </c>
      <c r="G338" s="191">
        <v>100000</v>
      </c>
      <c r="H338" s="189">
        <v>90000</v>
      </c>
      <c r="I338" s="189">
        <v>0</v>
      </c>
      <c r="J338" s="190">
        <v>0</v>
      </c>
      <c r="N338" s="21"/>
    </row>
    <row r="339" spans="1:14" ht="51" x14ac:dyDescent="0.25">
      <c r="A339" s="229" t="s">
        <v>341</v>
      </c>
      <c r="B339" s="230" t="s">
        <v>15</v>
      </c>
      <c r="C339" s="230" t="s">
        <v>328</v>
      </c>
      <c r="D339" s="189">
        <v>0</v>
      </c>
      <c r="E339" s="189">
        <f t="shared" si="42"/>
        <v>0</v>
      </c>
      <c r="F339" s="246">
        <f t="shared" si="43"/>
        <v>29750</v>
      </c>
      <c r="G339" s="191">
        <v>20000</v>
      </c>
      <c r="H339" s="189">
        <v>9750</v>
      </c>
      <c r="I339" s="189">
        <v>0</v>
      </c>
      <c r="J339" s="190">
        <v>0</v>
      </c>
      <c r="N339" s="21"/>
    </row>
    <row r="340" spans="1:14" ht="25.5" x14ac:dyDescent="0.25">
      <c r="A340" s="229" t="s">
        <v>342</v>
      </c>
      <c r="B340" s="230" t="s">
        <v>15</v>
      </c>
      <c r="C340" s="230" t="s">
        <v>328</v>
      </c>
      <c r="D340" s="189">
        <v>0</v>
      </c>
      <c r="E340" s="189">
        <f t="shared" si="42"/>
        <v>0</v>
      </c>
      <c r="F340" s="246">
        <f t="shared" si="43"/>
        <v>7394000</v>
      </c>
      <c r="G340" s="191">
        <v>3548000</v>
      </c>
      <c r="H340" s="189">
        <v>2800000</v>
      </c>
      <c r="I340" s="189">
        <v>1046000</v>
      </c>
      <c r="J340" s="190">
        <v>0</v>
      </c>
      <c r="N340" s="21"/>
    </row>
    <row r="341" spans="1:14" ht="25.5" x14ac:dyDescent="0.25">
      <c r="A341" s="229" t="s">
        <v>343</v>
      </c>
      <c r="B341" s="230" t="s">
        <v>15</v>
      </c>
      <c r="C341" s="230" t="s">
        <v>328</v>
      </c>
      <c r="D341" s="189">
        <v>0</v>
      </c>
      <c r="E341" s="189">
        <f t="shared" si="42"/>
        <v>0</v>
      </c>
      <c r="F341" s="246">
        <f t="shared" si="43"/>
        <v>186000</v>
      </c>
      <c r="G341" s="191">
        <v>186000</v>
      </c>
      <c r="H341" s="189">
        <v>0</v>
      </c>
      <c r="I341" s="189">
        <v>0</v>
      </c>
      <c r="J341" s="190">
        <v>0</v>
      </c>
      <c r="N341" s="21"/>
    </row>
    <row r="342" spans="1:14" ht="38.25" x14ac:dyDescent="0.25">
      <c r="A342" s="229" t="s">
        <v>344</v>
      </c>
      <c r="B342" s="230" t="s">
        <v>15</v>
      </c>
      <c r="C342" s="230" t="s">
        <v>328</v>
      </c>
      <c r="D342" s="189">
        <v>0</v>
      </c>
      <c r="E342" s="189">
        <f t="shared" si="42"/>
        <v>0</v>
      </c>
      <c r="F342" s="246">
        <f t="shared" si="43"/>
        <v>173000</v>
      </c>
      <c r="G342" s="191">
        <v>58000</v>
      </c>
      <c r="H342" s="189">
        <v>87000</v>
      </c>
      <c r="I342" s="189">
        <v>28000</v>
      </c>
      <c r="J342" s="190">
        <v>0</v>
      </c>
      <c r="N342" s="21"/>
    </row>
    <row r="343" spans="1:14" ht="38.25" x14ac:dyDescent="0.25">
      <c r="A343" s="229" t="s">
        <v>345</v>
      </c>
      <c r="B343" s="230" t="s">
        <v>15</v>
      </c>
      <c r="C343" s="230" t="s">
        <v>328</v>
      </c>
      <c r="D343" s="189">
        <v>0</v>
      </c>
      <c r="E343" s="189">
        <f t="shared" si="42"/>
        <v>0</v>
      </c>
      <c r="F343" s="246">
        <f t="shared" si="43"/>
        <v>74000</v>
      </c>
      <c r="G343" s="191">
        <v>26000</v>
      </c>
      <c r="H343" s="189">
        <v>36000</v>
      </c>
      <c r="I343" s="189">
        <v>12000</v>
      </c>
      <c r="J343" s="190">
        <v>0</v>
      </c>
      <c r="N343" s="21"/>
    </row>
    <row r="344" spans="1:14" ht="25.5" x14ac:dyDescent="0.25">
      <c r="A344" s="229" t="s">
        <v>346</v>
      </c>
      <c r="B344" s="230" t="s">
        <v>15</v>
      </c>
      <c r="C344" s="230" t="s">
        <v>328</v>
      </c>
      <c r="D344" s="189">
        <v>0</v>
      </c>
      <c r="E344" s="189">
        <f t="shared" si="42"/>
        <v>0</v>
      </c>
      <c r="F344" s="246">
        <f t="shared" si="43"/>
        <v>1676098</v>
      </c>
      <c r="G344" s="191">
        <v>1000000</v>
      </c>
      <c r="H344" s="189">
        <v>676098</v>
      </c>
      <c r="I344" s="189">
        <v>0</v>
      </c>
      <c r="J344" s="190">
        <v>0</v>
      </c>
      <c r="N344" s="21"/>
    </row>
    <row r="345" spans="1:14" ht="25.5" x14ac:dyDescent="0.25">
      <c r="A345" s="229" t="s">
        <v>347</v>
      </c>
      <c r="B345" s="230" t="s">
        <v>15</v>
      </c>
      <c r="C345" s="230" t="s">
        <v>328</v>
      </c>
      <c r="D345" s="189">
        <v>0</v>
      </c>
      <c r="E345" s="189">
        <f t="shared" si="42"/>
        <v>0</v>
      </c>
      <c r="F345" s="246">
        <f t="shared" si="43"/>
        <v>131870</v>
      </c>
      <c r="G345" s="191">
        <v>131870</v>
      </c>
      <c r="H345" s="189">
        <v>0</v>
      </c>
      <c r="I345" s="189">
        <v>0</v>
      </c>
      <c r="J345" s="190">
        <v>0</v>
      </c>
      <c r="N345" s="21"/>
    </row>
    <row r="346" spans="1:14" ht="38.25" x14ac:dyDescent="0.25">
      <c r="A346" s="229" t="s">
        <v>348</v>
      </c>
      <c r="B346" s="230" t="s">
        <v>15</v>
      </c>
      <c r="C346" s="230" t="s">
        <v>328</v>
      </c>
      <c r="D346" s="189">
        <v>0</v>
      </c>
      <c r="E346" s="189">
        <f t="shared" si="42"/>
        <v>0</v>
      </c>
      <c r="F346" s="246">
        <f t="shared" si="43"/>
        <v>19782</v>
      </c>
      <c r="G346" s="191">
        <v>9891</v>
      </c>
      <c r="H346" s="189">
        <v>9891</v>
      </c>
      <c r="I346" s="189">
        <v>0</v>
      </c>
      <c r="J346" s="190">
        <v>0</v>
      </c>
      <c r="N346" s="21"/>
    </row>
    <row r="347" spans="1:14" ht="45" customHeight="1" x14ac:dyDescent="0.25">
      <c r="A347" s="229" t="s">
        <v>349</v>
      </c>
      <c r="B347" s="230" t="s">
        <v>15</v>
      </c>
      <c r="C347" s="230" t="s">
        <v>328</v>
      </c>
      <c r="D347" s="189">
        <v>0</v>
      </c>
      <c r="E347" s="189">
        <f t="shared" si="42"/>
        <v>0</v>
      </c>
      <c r="F347" s="246">
        <f t="shared" si="43"/>
        <v>13188</v>
      </c>
      <c r="G347" s="191">
        <v>6594</v>
      </c>
      <c r="H347" s="189">
        <v>6594</v>
      </c>
      <c r="I347" s="189">
        <v>0</v>
      </c>
      <c r="J347" s="190">
        <v>0</v>
      </c>
      <c r="N347" s="21"/>
    </row>
    <row r="348" spans="1:14" ht="30.75" customHeight="1" x14ac:dyDescent="0.25">
      <c r="A348" s="229" t="s">
        <v>350</v>
      </c>
      <c r="B348" s="230" t="s">
        <v>15</v>
      </c>
      <c r="C348" s="230" t="s">
        <v>328</v>
      </c>
      <c r="D348" s="189">
        <v>0</v>
      </c>
      <c r="E348" s="189">
        <f t="shared" si="42"/>
        <v>0</v>
      </c>
      <c r="F348" s="246">
        <f t="shared" si="43"/>
        <v>419040</v>
      </c>
      <c r="G348" s="191">
        <v>0</v>
      </c>
      <c r="H348" s="189">
        <v>419040</v>
      </c>
      <c r="I348" s="189">
        <v>0</v>
      </c>
      <c r="J348" s="190">
        <v>0</v>
      </c>
      <c r="N348" s="21"/>
    </row>
    <row r="349" spans="1:14" ht="30.75" customHeight="1" x14ac:dyDescent="0.25">
      <c r="A349" s="229" t="s">
        <v>334</v>
      </c>
      <c r="B349" s="230" t="s">
        <v>15</v>
      </c>
      <c r="C349" s="230" t="s">
        <v>328</v>
      </c>
      <c r="D349" s="189">
        <v>1000</v>
      </c>
      <c r="E349" s="189">
        <f t="shared" si="42"/>
        <v>1000</v>
      </c>
      <c r="F349" s="246">
        <f t="shared" si="43"/>
        <v>13185374</v>
      </c>
      <c r="G349" s="191">
        <v>2088383</v>
      </c>
      <c r="H349" s="189">
        <v>11095991</v>
      </c>
      <c r="I349" s="189">
        <v>0</v>
      </c>
      <c r="J349" s="190">
        <v>0</v>
      </c>
      <c r="N349" s="21"/>
    </row>
    <row r="350" spans="1:14" ht="30.75" customHeight="1" x14ac:dyDescent="0.25">
      <c r="A350" s="229" t="s">
        <v>335</v>
      </c>
      <c r="B350" s="230" t="s">
        <v>15</v>
      </c>
      <c r="C350" s="230" t="s">
        <v>328</v>
      </c>
      <c r="D350" s="189">
        <v>0</v>
      </c>
      <c r="E350" s="189">
        <f t="shared" si="42"/>
        <v>0</v>
      </c>
      <c r="F350" s="246">
        <f t="shared" si="43"/>
        <v>309400</v>
      </c>
      <c r="G350" s="191">
        <v>309400</v>
      </c>
      <c r="H350" s="189">
        <v>0</v>
      </c>
      <c r="I350" s="189">
        <v>0</v>
      </c>
      <c r="J350" s="190">
        <v>0</v>
      </c>
      <c r="N350" s="21"/>
    </row>
    <row r="351" spans="1:14" ht="38.25" x14ac:dyDescent="0.25">
      <c r="A351" s="229" t="s">
        <v>336</v>
      </c>
      <c r="B351" s="230" t="s">
        <v>15</v>
      </c>
      <c r="C351" s="230" t="s">
        <v>328</v>
      </c>
      <c r="D351" s="189">
        <v>0</v>
      </c>
      <c r="E351" s="189">
        <f t="shared" si="42"/>
        <v>0</v>
      </c>
      <c r="F351" s="246">
        <f t="shared" si="43"/>
        <v>47600</v>
      </c>
      <c r="G351" s="191">
        <v>47600</v>
      </c>
      <c r="H351" s="189">
        <v>0</v>
      </c>
      <c r="I351" s="189">
        <v>0</v>
      </c>
      <c r="J351" s="190">
        <v>0</v>
      </c>
      <c r="N351" s="21"/>
    </row>
    <row r="352" spans="1:14" ht="51" x14ac:dyDescent="0.25">
      <c r="A352" s="229" t="s">
        <v>351</v>
      </c>
      <c r="B352" s="230" t="s">
        <v>15</v>
      </c>
      <c r="C352" s="230" t="s">
        <v>328</v>
      </c>
      <c r="D352" s="189">
        <v>0</v>
      </c>
      <c r="E352" s="189">
        <f t="shared" si="42"/>
        <v>0</v>
      </c>
      <c r="F352" s="246">
        <f t="shared" si="43"/>
        <v>47600</v>
      </c>
      <c r="G352" s="191">
        <v>47600</v>
      </c>
      <c r="H352" s="189">
        <v>0</v>
      </c>
      <c r="I352" s="189">
        <v>0</v>
      </c>
      <c r="J352" s="190">
        <v>0</v>
      </c>
      <c r="N352" s="21"/>
    </row>
    <row r="353" spans="1:14" ht="38.25" x14ac:dyDescent="0.25">
      <c r="A353" s="229" t="s">
        <v>352</v>
      </c>
      <c r="B353" s="230" t="s">
        <v>15</v>
      </c>
      <c r="C353" s="230" t="s">
        <v>328</v>
      </c>
      <c r="D353" s="189">
        <v>0</v>
      </c>
      <c r="E353" s="189">
        <f t="shared" si="42"/>
        <v>0</v>
      </c>
      <c r="F353" s="246">
        <f t="shared" si="43"/>
        <v>130000</v>
      </c>
      <c r="G353" s="191">
        <v>130000</v>
      </c>
      <c r="H353" s="189">
        <v>0</v>
      </c>
      <c r="I353" s="189">
        <v>0</v>
      </c>
      <c r="J353" s="190">
        <v>0</v>
      </c>
      <c r="N353" s="21">
        <f t="shared" ref="N353:N361" si="44">E353+G353-F353+H353+I353+J353</f>
        <v>0</v>
      </c>
    </row>
    <row r="354" spans="1:14" ht="89.25" x14ac:dyDescent="0.25">
      <c r="A354" s="229" t="s">
        <v>353</v>
      </c>
      <c r="B354" s="230" t="s">
        <v>15</v>
      </c>
      <c r="C354" s="230" t="s">
        <v>328</v>
      </c>
      <c r="D354" s="189">
        <v>0</v>
      </c>
      <c r="E354" s="189">
        <f t="shared" si="42"/>
        <v>0</v>
      </c>
      <c r="F354" s="246">
        <f t="shared" si="43"/>
        <v>130000</v>
      </c>
      <c r="G354" s="191">
        <v>130000</v>
      </c>
      <c r="H354" s="189">
        <v>0</v>
      </c>
      <c r="I354" s="189">
        <v>0</v>
      </c>
      <c r="J354" s="190">
        <v>0</v>
      </c>
      <c r="N354" s="21">
        <f t="shared" si="44"/>
        <v>0</v>
      </c>
    </row>
    <row r="355" spans="1:14" ht="153" x14ac:dyDescent="0.25">
      <c r="A355" s="229" t="s">
        <v>354</v>
      </c>
      <c r="B355" s="230" t="s">
        <v>15</v>
      </c>
      <c r="C355" s="230" t="s">
        <v>328</v>
      </c>
      <c r="D355" s="189">
        <v>0</v>
      </c>
      <c r="E355" s="189">
        <f t="shared" si="42"/>
        <v>0</v>
      </c>
      <c r="F355" s="246">
        <f t="shared" si="43"/>
        <v>153510</v>
      </c>
      <c r="G355" s="191">
        <v>153510</v>
      </c>
      <c r="H355" s="189">
        <v>0</v>
      </c>
      <c r="I355" s="189">
        <v>0</v>
      </c>
      <c r="J355" s="190">
        <v>0</v>
      </c>
      <c r="N355" s="21">
        <f t="shared" si="44"/>
        <v>0</v>
      </c>
    </row>
    <row r="356" spans="1:14" ht="102" x14ac:dyDescent="0.25">
      <c r="A356" s="229" t="s">
        <v>355</v>
      </c>
      <c r="B356" s="230" t="s">
        <v>15</v>
      </c>
      <c r="C356" s="230" t="s">
        <v>328</v>
      </c>
      <c r="D356" s="189">
        <v>0</v>
      </c>
      <c r="E356" s="189">
        <f t="shared" si="42"/>
        <v>0</v>
      </c>
      <c r="F356" s="246">
        <f t="shared" si="43"/>
        <v>152320</v>
      </c>
      <c r="G356" s="191">
        <v>152320</v>
      </c>
      <c r="H356" s="189">
        <v>0</v>
      </c>
      <c r="I356" s="189">
        <v>0</v>
      </c>
      <c r="J356" s="190">
        <v>0</v>
      </c>
      <c r="N356" s="21">
        <f t="shared" si="44"/>
        <v>0</v>
      </c>
    </row>
    <row r="357" spans="1:14" ht="38.25" x14ac:dyDescent="0.25">
      <c r="A357" s="229" t="s">
        <v>356</v>
      </c>
      <c r="B357" s="230" t="s">
        <v>15</v>
      </c>
      <c r="C357" s="230" t="s">
        <v>328</v>
      </c>
      <c r="D357" s="189">
        <v>0</v>
      </c>
      <c r="E357" s="189">
        <f t="shared" si="42"/>
        <v>0</v>
      </c>
      <c r="F357" s="246">
        <f t="shared" si="43"/>
        <v>156080</v>
      </c>
      <c r="G357" s="191">
        <v>156080</v>
      </c>
      <c r="H357" s="189">
        <v>0</v>
      </c>
      <c r="I357" s="189">
        <v>0</v>
      </c>
      <c r="J357" s="190">
        <v>0</v>
      </c>
      <c r="N357" s="21">
        <f t="shared" si="44"/>
        <v>0</v>
      </c>
    </row>
    <row r="358" spans="1:14" ht="24.95" customHeight="1" thickBot="1" x14ac:dyDescent="0.3">
      <c r="A358" s="233" t="s">
        <v>357</v>
      </c>
      <c r="B358" s="234" t="s">
        <v>15</v>
      </c>
      <c r="C358" s="234" t="s">
        <v>328</v>
      </c>
      <c r="D358" s="194">
        <v>0</v>
      </c>
      <c r="E358" s="194">
        <f t="shared" si="42"/>
        <v>0</v>
      </c>
      <c r="F358" s="247">
        <f t="shared" si="43"/>
        <v>100000</v>
      </c>
      <c r="G358" s="248">
        <v>100000</v>
      </c>
      <c r="H358" s="189">
        <v>0</v>
      </c>
      <c r="I358" s="189">
        <v>0</v>
      </c>
      <c r="J358" s="190">
        <v>0</v>
      </c>
      <c r="N358" s="21">
        <f t="shared" si="44"/>
        <v>0</v>
      </c>
    </row>
    <row r="359" spans="1:14" ht="24.95" customHeight="1" thickBot="1" x14ac:dyDescent="0.25">
      <c r="A359" s="471" t="s">
        <v>358</v>
      </c>
      <c r="B359" s="472"/>
      <c r="C359" s="472"/>
      <c r="D359" s="249">
        <f>SUM(D326:D358)</f>
        <v>181454</v>
      </c>
      <c r="E359" s="249">
        <f t="shared" ref="E359:J359" si="45">SUM(E326:E358)</f>
        <v>181454</v>
      </c>
      <c r="F359" s="249">
        <f t="shared" si="45"/>
        <v>47204550</v>
      </c>
      <c r="G359" s="250">
        <f t="shared" si="45"/>
        <v>19255203</v>
      </c>
      <c r="H359" s="250">
        <f t="shared" si="45"/>
        <v>26681893</v>
      </c>
      <c r="I359" s="250">
        <f t="shared" si="45"/>
        <v>1086000</v>
      </c>
      <c r="J359" s="251">
        <f t="shared" si="45"/>
        <v>0</v>
      </c>
      <c r="N359" s="21">
        <f t="shared" si="44"/>
        <v>0</v>
      </c>
    </row>
    <row r="360" spans="1:14" ht="14.25" x14ac:dyDescent="0.2">
      <c r="A360" s="473" t="s">
        <v>359</v>
      </c>
      <c r="B360" s="474"/>
      <c r="C360" s="474"/>
      <c r="D360" s="252">
        <v>15900</v>
      </c>
      <c r="E360" s="252">
        <v>15900</v>
      </c>
      <c r="F360" s="252">
        <v>15900</v>
      </c>
      <c r="G360" s="252"/>
      <c r="H360" s="252"/>
      <c r="I360" s="252"/>
      <c r="J360" s="253"/>
      <c r="N360" s="21">
        <f t="shared" si="44"/>
        <v>0</v>
      </c>
    </row>
    <row r="361" spans="1:14" ht="15" x14ac:dyDescent="0.2">
      <c r="A361" s="475" t="s">
        <v>360</v>
      </c>
      <c r="B361" s="476"/>
      <c r="C361" s="476"/>
      <c r="D361" s="254">
        <f>D359+D360</f>
        <v>197354</v>
      </c>
      <c r="E361" s="254">
        <f t="shared" ref="E361:J361" si="46">E359+E360</f>
        <v>197354</v>
      </c>
      <c r="F361" s="254">
        <f t="shared" si="46"/>
        <v>47220450</v>
      </c>
      <c r="G361" s="254">
        <f t="shared" si="46"/>
        <v>19255203</v>
      </c>
      <c r="H361" s="254">
        <f t="shared" si="46"/>
        <v>26681893</v>
      </c>
      <c r="I361" s="254">
        <f t="shared" si="46"/>
        <v>1086000</v>
      </c>
      <c r="J361" s="255">
        <f t="shared" si="46"/>
        <v>0</v>
      </c>
      <c r="N361" s="21">
        <f t="shared" si="44"/>
        <v>0</v>
      </c>
    </row>
    <row r="362" spans="1:14" ht="20.100000000000001" customHeight="1" thickBot="1" x14ac:dyDescent="0.25">
      <c r="A362" s="477" t="s">
        <v>361</v>
      </c>
      <c r="B362" s="478"/>
      <c r="C362" s="478"/>
      <c r="D362" s="478"/>
      <c r="E362" s="478"/>
      <c r="F362" s="478"/>
      <c r="G362" s="478"/>
      <c r="H362" s="478"/>
      <c r="I362" s="478"/>
      <c r="J362" s="479"/>
      <c r="N362" s="21"/>
    </row>
    <row r="363" spans="1:14" ht="15" x14ac:dyDescent="0.2">
      <c r="A363" s="225" t="s">
        <v>362</v>
      </c>
      <c r="B363" s="226" t="s">
        <v>15</v>
      </c>
      <c r="C363" s="226" t="s">
        <v>363</v>
      </c>
      <c r="D363" s="256">
        <v>7000</v>
      </c>
      <c r="E363" s="256">
        <f>D363</f>
        <v>7000</v>
      </c>
      <c r="F363" s="257">
        <f>E363+G363+H363+I363+J363</f>
        <v>7000</v>
      </c>
      <c r="G363" s="258">
        <v>0</v>
      </c>
      <c r="H363" s="256">
        <v>0</v>
      </c>
      <c r="I363" s="256">
        <v>0</v>
      </c>
      <c r="J363" s="259">
        <v>0</v>
      </c>
      <c r="N363" s="21"/>
    </row>
    <row r="364" spans="1:14" ht="15" x14ac:dyDescent="0.2">
      <c r="A364" s="229" t="s">
        <v>364</v>
      </c>
      <c r="B364" s="230" t="s">
        <v>15</v>
      </c>
      <c r="C364" s="230" t="s">
        <v>363</v>
      </c>
      <c r="D364" s="260">
        <v>12000</v>
      </c>
      <c r="E364" s="260">
        <f>D364</f>
        <v>12000</v>
      </c>
      <c r="F364" s="261">
        <f>E364+G364+H364+I364+J364</f>
        <v>12000</v>
      </c>
      <c r="G364" s="262">
        <v>0</v>
      </c>
      <c r="H364" s="260">
        <v>0</v>
      </c>
      <c r="I364" s="260">
        <v>0</v>
      </c>
      <c r="J364" s="263">
        <v>0</v>
      </c>
      <c r="N364" s="21"/>
    </row>
    <row r="365" spans="1:14" ht="15" x14ac:dyDescent="0.2">
      <c r="A365" s="229" t="s">
        <v>365</v>
      </c>
      <c r="B365" s="230" t="s">
        <v>15</v>
      </c>
      <c r="C365" s="230" t="s">
        <v>363</v>
      </c>
      <c r="D365" s="260">
        <v>0</v>
      </c>
      <c r="E365" s="260">
        <f t="shared" ref="E365:E372" si="47">D365</f>
        <v>0</v>
      </c>
      <c r="F365" s="261">
        <f t="shared" ref="F365:F372" si="48">E365+G365+H365+I365+J365</f>
        <v>6221851</v>
      </c>
      <c r="G365" s="262">
        <v>3676166</v>
      </c>
      <c r="H365" s="260">
        <v>2545685</v>
      </c>
      <c r="I365" s="260">
        <v>0</v>
      </c>
      <c r="J365" s="263">
        <v>0</v>
      </c>
      <c r="N365" s="21"/>
    </row>
    <row r="366" spans="1:14" ht="15" x14ac:dyDescent="0.2">
      <c r="A366" s="229" t="s">
        <v>366</v>
      </c>
      <c r="B366" s="230" t="s">
        <v>15</v>
      </c>
      <c r="C366" s="230" t="s">
        <v>363</v>
      </c>
      <c r="D366" s="260">
        <v>0</v>
      </c>
      <c r="E366" s="260">
        <f t="shared" si="47"/>
        <v>0</v>
      </c>
      <c r="F366" s="261">
        <f t="shared" si="48"/>
        <v>1080556</v>
      </c>
      <c r="G366" s="262">
        <v>1080556</v>
      </c>
      <c r="H366" s="260">
        <v>0</v>
      </c>
      <c r="I366" s="260">
        <v>0</v>
      </c>
      <c r="J366" s="263">
        <v>0</v>
      </c>
      <c r="N366" s="21"/>
    </row>
    <row r="367" spans="1:14" ht="25.5" x14ac:dyDescent="0.2">
      <c r="A367" s="229" t="s">
        <v>367</v>
      </c>
      <c r="B367" s="230" t="s">
        <v>15</v>
      </c>
      <c r="C367" s="230" t="s">
        <v>363</v>
      </c>
      <c r="D367" s="260">
        <v>0</v>
      </c>
      <c r="E367" s="260">
        <f t="shared" si="47"/>
        <v>0</v>
      </c>
      <c r="F367" s="261">
        <f t="shared" si="48"/>
        <v>47772</v>
      </c>
      <c r="G367" s="262">
        <v>28663</v>
      </c>
      <c r="H367" s="260">
        <v>19109</v>
      </c>
      <c r="I367" s="260">
        <v>0</v>
      </c>
      <c r="J367" s="263">
        <v>0</v>
      </c>
      <c r="N367" s="21"/>
    </row>
    <row r="368" spans="1:14" ht="25.5" x14ac:dyDescent="0.2">
      <c r="A368" s="229" t="s">
        <v>368</v>
      </c>
      <c r="B368" s="230" t="s">
        <v>15</v>
      </c>
      <c r="C368" s="230" t="s">
        <v>363</v>
      </c>
      <c r="D368" s="260">
        <v>0</v>
      </c>
      <c r="E368" s="260">
        <f t="shared" si="47"/>
        <v>0</v>
      </c>
      <c r="F368" s="261">
        <f t="shared" si="48"/>
        <v>119530</v>
      </c>
      <c r="G368" s="262">
        <v>0</v>
      </c>
      <c r="H368" s="260">
        <v>119530</v>
      </c>
      <c r="I368" s="260">
        <v>0</v>
      </c>
      <c r="J368" s="263">
        <v>0</v>
      </c>
      <c r="N368" s="21"/>
    </row>
    <row r="369" spans="1:19" ht="25.5" x14ac:dyDescent="0.2">
      <c r="A369" s="229" t="s">
        <v>369</v>
      </c>
      <c r="B369" s="230" t="s">
        <v>15</v>
      </c>
      <c r="C369" s="230" t="s">
        <v>363</v>
      </c>
      <c r="D369" s="260">
        <v>0</v>
      </c>
      <c r="E369" s="260">
        <f t="shared" si="47"/>
        <v>0</v>
      </c>
      <c r="F369" s="261">
        <f t="shared" si="48"/>
        <v>16520</v>
      </c>
      <c r="G369" s="262">
        <v>0</v>
      </c>
      <c r="H369" s="260">
        <v>16520</v>
      </c>
      <c r="I369" s="260">
        <v>0</v>
      </c>
      <c r="J369" s="263">
        <v>0</v>
      </c>
      <c r="N369" s="21"/>
    </row>
    <row r="370" spans="1:19" ht="25.5" x14ac:dyDescent="0.2">
      <c r="A370" s="229" t="s">
        <v>370</v>
      </c>
      <c r="B370" s="230" t="s">
        <v>15</v>
      </c>
      <c r="C370" s="230" t="s">
        <v>363</v>
      </c>
      <c r="D370" s="260">
        <v>0</v>
      </c>
      <c r="E370" s="260">
        <f t="shared" si="47"/>
        <v>0</v>
      </c>
      <c r="F370" s="261">
        <f t="shared" si="48"/>
        <v>119198</v>
      </c>
      <c r="G370" s="262">
        <v>0</v>
      </c>
      <c r="H370" s="260">
        <v>119198</v>
      </c>
      <c r="I370" s="260">
        <v>0</v>
      </c>
      <c r="J370" s="263">
        <v>0</v>
      </c>
      <c r="N370" s="21"/>
    </row>
    <row r="371" spans="1:19" ht="38.25" x14ac:dyDescent="0.2">
      <c r="A371" s="229" t="s">
        <v>371</v>
      </c>
      <c r="B371" s="230" t="s">
        <v>15</v>
      </c>
      <c r="C371" s="230" t="s">
        <v>363</v>
      </c>
      <c r="D371" s="260">
        <v>0</v>
      </c>
      <c r="E371" s="260">
        <f t="shared" si="47"/>
        <v>0</v>
      </c>
      <c r="F371" s="261">
        <f t="shared" si="48"/>
        <v>13633</v>
      </c>
      <c r="G371" s="262">
        <v>0</v>
      </c>
      <c r="H371" s="260">
        <v>13633</v>
      </c>
      <c r="I371" s="260">
        <v>0</v>
      </c>
      <c r="J371" s="263">
        <v>0</v>
      </c>
      <c r="N371" s="21"/>
    </row>
    <row r="372" spans="1:19" ht="25.5" x14ac:dyDescent="0.2">
      <c r="A372" s="229" t="s">
        <v>372</v>
      </c>
      <c r="B372" s="230" t="s">
        <v>15</v>
      </c>
      <c r="C372" s="230" t="s">
        <v>363</v>
      </c>
      <c r="D372" s="260">
        <v>0</v>
      </c>
      <c r="E372" s="260">
        <f t="shared" si="47"/>
        <v>0</v>
      </c>
      <c r="F372" s="261">
        <f t="shared" si="48"/>
        <v>4016</v>
      </c>
      <c r="G372" s="262">
        <v>0</v>
      </c>
      <c r="H372" s="260">
        <v>4016</v>
      </c>
      <c r="I372" s="260">
        <v>0</v>
      </c>
      <c r="J372" s="263">
        <v>0</v>
      </c>
      <c r="N372" s="21"/>
    </row>
    <row r="373" spans="1:19" ht="26.25" thickBot="1" x14ac:dyDescent="0.25">
      <c r="A373" s="233" t="s">
        <v>373</v>
      </c>
      <c r="B373" s="234" t="s">
        <v>15</v>
      </c>
      <c r="C373" s="234" t="s">
        <v>363</v>
      </c>
      <c r="D373" s="346">
        <v>0</v>
      </c>
      <c r="E373" s="346">
        <f>D373</f>
        <v>0</v>
      </c>
      <c r="F373" s="347">
        <f>E373+G373+H373+I373+J373</f>
        <v>4998</v>
      </c>
      <c r="G373" s="348">
        <v>0</v>
      </c>
      <c r="H373" s="346">
        <v>4998</v>
      </c>
      <c r="I373" s="346">
        <v>0</v>
      </c>
      <c r="J373" s="349">
        <v>0</v>
      </c>
      <c r="N373" s="21"/>
    </row>
    <row r="374" spans="1:19" ht="15" x14ac:dyDescent="0.2">
      <c r="A374" s="480" t="s">
        <v>374</v>
      </c>
      <c r="B374" s="481"/>
      <c r="C374" s="482"/>
      <c r="D374" s="264">
        <f>SUM(D363:D373)</f>
        <v>19000</v>
      </c>
      <c r="E374" s="264">
        <f t="shared" ref="E374:J374" si="49">SUM(E363:E373)</f>
        <v>19000</v>
      </c>
      <c r="F374" s="264">
        <f t="shared" si="49"/>
        <v>7647074</v>
      </c>
      <c r="G374" s="264">
        <f t="shared" si="49"/>
        <v>4785385</v>
      </c>
      <c r="H374" s="264">
        <f t="shared" si="49"/>
        <v>2842689</v>
      </c>
      <c r="I374" s="264">
        <f t="shared" si="49"/>
        <v>0</v>
      </c>
      <c r="J374" s="366">
        <f t="shared" si="49"/>
        <v>0</v>
      </c>
      <c r="N374" s="21"/>
    </row>
    <row r="375" spans="1:19" ht="15" x14ac:dyDescent="0.2">
      <c r="A375" s="452" t="s">
        <v>375</v>
      </c>
      <c r="B375" s="453"/>
      <c r="C375" s="454"/>
      <c r="D375" s="265">
        <v>224085</v>
      </c>
      <c r="E375" s="265">
        <v>224085</v>
      </c>
      <c r="F375" s="265">
        <v>224085</v>
      </c>
      <c r="G375" s="265"/>
      <c r="H375" s="265"/>
      <c r="I375" s="265"/>
      <c r="J375" s="367"/>
      <c r="N375" s="21"/>
    </row>
    <row r="376" spans="1:19" ht="15" x14ac:dyDescent="0.2">
      <c r="A376" s="466" t="s">
        <v>376</v>
      </c>
      <c r="B376" s="467"/>
      <c r="C376" s="467"/>
      <c r="D376" s="266">
        <f>D375+D374</f>
        <v>243085</v>
      </c>
      <c r="E376" s="266">
        <f t="shared" ref="E376:J376" si="50">E375+E374</f>
        <v>243085</v>
      </c>
      <c r="F376" s="266">
        <f t="shared" si="50"/>
        <v>7871159</v>
      </c>
      <c r="G376" s="266">
        <f t="shared" si="50"/>
        <v>4785385</v>
      </c>
      <c r="H376" s="266">
        <f t="shared" si="50"/>
        <v>2842689</v>
      </c>
      <c r="I376" s="266">
        <f t="shared" si="50"/>
        <v>0</v>
      </c>
      <c r="J376" s="368">
        <f t="shared" si="50"/>
        <v>0</v>
      </c>
      <c r="N376" s="21"/>
    </row>
    <row r="377" spans="1:19" ht="15.75" thickBot="1" x14ac:dyDescent="0.25">
      <c r="A377" s="486" t="s">
        <v>377</v>
      </c>
      <c r="B377" s="487"/>
      <c r="C377" s="487"/>
      <c r="D377" s="487"/>
      <c r="E377" s="487"/>
      <c r="F377" s="487"/>
      <c r="G377" s="487"/>
      <c r="H377" s="487"/>
      <c r="I377" s="487"/>
      <c r="J377" s="488"/>
      <c r="N377" s="21">
        <f>E377+G377-F377+H377+I377+J377</f>
        <v>0</v>
      </c>
      <c r="S377" s="21"/>
    </row>
    <row r="378" spans="1:19" ht="23.25" customHeight="1" x14ac:dyDescent="0.2">
      <c r="A378" s="225" t="s">
        <v>378</v>
      </c>
      <c r="B378" s="226" t="s">
        <v>15</v>
      </c>
      <c r="C378" s="226" t="s">
        <v>379</v>
      </c>
      <c r="D378" s="184">
        <v>1000</v>
      </c>
      <c r="E378" s="184">
        <f t="shared" ref="E378:E384" si="51">D378</f>
        <v>1000</v>
      </c>
      <c r="F378" s="267">
        <f t="shared" ref="F378:F403" si="52">D378+G378+H378+I378+J378</f>
        <v>1532200</v>
      </c>
      <c r="G378" s="186">
        <v>1531200</v>
      </c>
      <c r="H378" s="184">
        <v>0</v>
      </c>
      <c r="I378" s="184">
        <v>0</v>
      </c>
      <c r="J378" s="185">
        <v>0</v>
      </c>
      <c r="N378" s="21"/>
    </row>
    <row r="379" spans="1:19" ht="22.5" customHeight="1" x14ac:dyDescent="0.2">
      <c r="A379" s="229" t="s">
        <v>380</v>
      </c>
      <c r="B379" s="230" t="s">
        <v>15</v>
      </c>
      <c r="C379" s="230" t="s">
        <v>379</v>
      </c>
      <c r="D379" s="189">
        <v>1000</v>
      </c>
      <c r="E379" s="189">
        <f t="shared" si="51"/>
        <v>1000</v>
      </c>
      <c r="F379" s="268">
        <f t="shared" si="52"/>
        <v>2900646</v>
      </c>
      <c r="G379" s="191">
        <v>2899646</v>
      </c>
      <c r="H379" s="189">
        <v>0</v>
      </c>
      <c r="I379" s="189">
        <v>0</v>
      </c>
      <c r="J379" s="190">
        <v>0</v>
      </c>
      <c r="N379" s="21"/>
    </row>
    <row r="380" spans="1:19" ht="21.75" customHeight="1" x14ac:dyDescent="0.2">
      <c r="A380" s="229" t="s">
        <v>381</v>
      </c>
      <c r="B380" s="230" t="s">
        <v>15</v>
      </c>
      <c r="C380" s="230" t="s">
        <v>379</v>
      </c>
      <c r="D380" s="189">
        <v>1000</v>
      </c>
      <c r="E380" s="189">
        <f t="shared" si="51"/>
        <v>1000</v>
      </c>
      <c r="F380" s="268">
        <f t="shared" si="52"/>
        <v>1167667</v>
      </c>
      <c r="G380" s="191">
        <v>1166667</v>
      </c>
      <c r="H380" s="189">
        <v>0</v>
      </c>
      <c r="I380" s="189">
        <v>0</v>
      </c>
      <c r="J380" s="190">
        <v>0</v>
      </c>
      <c r="N380" s="21"/>
    </row>
    <row r="381" spans="1:19" ht="20.25" customHeight="1" x14ac:dyDescent="0.2">
      <c r="A381" s="229" t="s">
        <v>382</v>
      </c>
      <c r="B381" s="230" t="s">
        <v>15</v>
      </c>
      <c r="C381" s="230" t="s">
        <v>379</v>
      </c>
      <c r="D381" s="189">
        <v>1000</v>
      </c>
      <c r="E381" s="189">
        <f t="shared" si="51"/>
        <v>1000</v>
      </c>
      <c r="F381" s="268">
        <f t="shared" si="52"/>
        <v>2651791</v>
      </c>
      <c r="G381" s="191">
        <v>2650791</v>
      </c>
      <c r="H381" s="189">
        <v>0</v>
      </c>
      <c r="I381" s="189">
        <v>0</v>
      </c>
      <c r="J381" s="190">
        <v>0</v>
      </c>
      <c r="N381" s="21"/>
    </row>
    <row r="382" spans="1:19" ht="23.25" customHeight="1" x14ac:dyDescent="0.2">
      <c r="A382" s="229" t="s">
        <v>383</v>
      </c>
      <c r="B382" s="230" t="s">
        <v>15</v>
      </c>
      <c r="C382" s="230" t="s">
        <v>379</v>
      </c>
      <c r="D382" s="189">
        <v>1000</v>
      </c>
      <c r="E382" s="189">
        <f t="shared" si="51"/>
        <v>1000</v>
      </c>
      <c r="F382" s="268">
        <f t="shared" si="52"/>
        <v>1833149</v>
      </c>
      <c r="G382" s="191">
        <v>1832149</v>
      </c>
      <c r="H382" s="189">
        <v>0</v>
      </c>
      <c r="I382" s="189">
        <v>0</v>
      </c>
      <c r="J382" s="190">
        <v>0</v>
      </c>
      <c r="N382" s="21"/>
    </row>
    <row r="383" spans="1:19" ht="70.5" customHeight="1" x14ac:dyDescent="0.25">
      <c r="A383" s="229" t="s">
        <v>384</v>
      </c>
      <c r="B383" s="230" t="s">
        <v>15</v>
      </c>
      <c r="C383" s="230" t="s">
        <v>379</v>
      </c>
      <c r="D383" s="189">
        <v>1000</v>
      </c>
      <c r="E383" s="189">
        <f t="shared" si="51"/>
        <v>1000</v>
      </c>
      <c r="F383" s="350">
        <f t="shared" si="52"/>
        <v>12928219</v>
      </c>
      <c r="G383" s="191">
        <v>2000000</v>
      </c>
      <c r="H383" s="189">
        <v>8000000</v>
      </c>
      <c r="I383" s="189">
        <v>2927219</v>
      </c>
      <c r="J383" s="190">
        <v>0</v>
      </c>
      <c r="N383" s="21"/>
    </row>
    <row r="384" spans="1:19" s="2" customFormat="1" ht="72.75" customHeight="1" x14ac:dyDescent="0.25">
      <c r="A384" s="83" t="s">
        <v>385</v>
      </c>
      <c r="B384" s="230" t="s">
        <v>15</v>
      </c>
      <c r="C384" s="230" t="s">
        <v>379</v>
      </c>
      <c r="D384" s="189">
        <v>1000</v>
      </c>
      <c r="E384" s="189">
        <f t="shared" si="51"/>
        <v>1000</v>
      </c>
      <c r="F384" s="246">
        <f t="shared" si="52"/>
        <v>351437</v>
      </c>
      <c r="G384" s="191">
        <v>150000</v>
      </c>
      <c r="H384" s="189">
        <v>100000</v>
      </c>
      <c r="I384" s="189">
        <v>100437</v>
      </c>
      <c r="J384" s="190">
        <v>0</v>
      </c>
      <c r="N384" s="20"/>
    </row>
    <row r="385" spans="1:14" ht="34.5" customHeight="1" x14ac:dyDescent="0.25">
      <c r="A385" s="83" t="s">
        <v>386</v>
      </c>
      <c r="B385" s="230" t="s">
        <v>15</v>
      </c>
      <c r="C385" s="230" t="s">
        <v>379</v>
      </c>
      <c r="D385" s="270">
        <v>0</v>
      </c>
      <c r="E385" s="189">
        <f>D385</f>
        <v>0</v>
      </c>
      <c r="F385" s="271">
        <f t="shared" si="52"/>
        <v>170000</v>
      </c>
      <c r="G385" s="232">
        <v>170000</v>
      </c>
      <c r="H385" s="272">
        <v>0</v>
      </c>
      <c r="I385" s="272">
        <v>0</v>
      </c>
      <c r="J385" s="273">
        <v>0</v>
      </c>
      <c r="N385" s="21">
        <f>E385+G385-F385+H385+I385+J385</f>
        <v>0</v>
      </c>
    </row>
    <row r="386" spans="1:14" ht="64.5" x14ac:dyDescent="0.25">
      <c r="A386" s="83" t="s">
        <v>387</v>
      </c>
      <c r="B386" s="230" t="s">
        <v>15</v>
      </c>
      <c r="C386" s="230" t="s">
        <v>379</v>
      </c>
      <c r="D386" s="270">
        <v>0</v>
      </c>
      <c r="E386" s="189">
        <f>D386</f>
        <v>0</v>
      </c>
      <c r="F386" s="271">
        <f t="shared" si="52"/>
        <v>160000</v>
      </c>
      <c r="G386" s="232">
        <v>160000</v>
      </c>
      <c r="H386" s="272">
        <v>0</v>
      </c>
      <c r="I386" s="272">
        <v>0</v>
      </c>
      <c r="J386" s="273">
        <v>0</v>
      </c>
      <c r="N386" s="21">
        <f>E386+G386-F386+H386+I386+J386</f>
        <v>0</v>
      </c>
    </row>
    <row r="387" spans="1:14" ht="35.1" hidden="1" customHeight="1" x14ac:dyDescent="0.25">
      <c r="A387" s="274"/>
      <c r="B387" s="230"/>
      <c r="C387" s="230"/>
      <c r="D387" s="189"/>
      <c r="E387" s="275">
        <f>D387</f>
        <v>0</v>
      </c>
      <c r="F387" s="276">
        <f t="shared" si="52"/>
        <v>0</v>
      </c>
      <c r="G387" s="277">
        <v>0</v>
      </c>
      <c r="H387" s="278">
        <v>0</v>
      </c>
      <c r="I387" s="278">
        <v>0</v>
      </c>
      <c r="J387" s="279">
        <v>0</v>
      </c>
      <c r="N387" s="21">
        <f>E387+G387-F387+H387+I387+J387</f>
        <v>0</v>
      </c>
    </row>
    <row r="388" spans="1:14" ht="35.1" customHeight="1" x14ac:dyDescent="0.25">
      <c r="A388" s="280" t="s">
        <v>388</v>
      </c>
      <c r="B388" s="230" t="s">
        <v>15</v>
      </c>
      <c r="C388" s="230" t="s">
        <v>379</v>
      </c>
      <c r="D388" s="275">
        <v>1000</v>
      </c>
      <c r="E388" s="189">
        <f t="shared" ref="E388:E403" si="53">D388</f>
        <v>1000</v>
      </c>
      <c r="F388" s="246">
        <f t="shared" si="52"/>
        <v>8700</v>
      </c>
      <c r="G388" s="248">
        <v>6090</v>
      </c>
      <c r="H388" s="275">
        <v>1610</v>
      </c>
      <c r="I388" s="275">
        <v>0</v>
      </c>
      <c r="J388" s="281">
        <v>0</v>
      </c>
      <c r="N388" s="21"/>
    </row>
    <row r="389" spans="1:14" ht="35.1" customHeight="1" x14ac:dyDescent="0.25">
      <c r="A389" s="280" t="s">
        <v>389</v>
      </c>
      <c r="B389" s="230" t="s">
        <v>15</v>
      </c>
      <c r="C389" s="230" t="s">
        <v>379</v>
      </c>
      <c r="D389" s="275">
        <v>1000</v>
      </c>
      <c r="E389" s="189">
        <f t="shared" si="53"/>
        <v>1000</v>
      </c>
      <c r="F389" s="246">
        <f t="shared" si="52"/>
        <v>16600</v>
      </c>
      <c r="G389" s="248">
        <v>11620</v>
      </c>
      <c r="H389" s="275">
        <v>3980</v>
      </c>
      <c r="I389" s="275">
        <v>0</v>
      </c>
      <c r="J389" s="281">
        <v>0</v>
      </c>
      <c r="N389" s="21"/>
    </row>
    <row r="390" spans="1:14" ht="35.1" customHeight="1" x14ac:dyDescent="0.25">
      <c r="A390" s="280" t="s">
        <v>390</v>
      </c>
      <c r="B390" s="230" t="s">
        <v>15</v>
      </c>
      <c r="C390" s="230" t="s">
        <v>379</v>
      </c>
      <c r="D390" s="275">
        <v>1000</v>
      </c>
      <c r="E390" s="189">
        <f t="shared" si="53"/>
        <v>1000</v>
      </c>
      <c r="F390" s="246">
        <f t="shared" si="52"/>
        <v>7500</v>
      </c>
      <c r="G390" s="248">
        <v>4550</v>
      </c>
      <c r="H390" s="275">
        <v>1950</v>
      </c>
      <c r="I390" s="275">
        <v>0</v>
      </c>
      <c r="J390" s="281">
        <v>0</v>
      </c>
      <c r="N390" s="21"/>
    </row>
    <row r="391" spans="1:14" ht="35.1" customHeight="1" x14ac:dyDescent="0.25">
      <c r="A391" s="280" t="s">
        <v>391</v>
      </c>
      <c r="B391" s="230" t="s">
        <v>15</v>
      </c>
      <c r="C391" s="230" t="s">
        <v>379</v>
      </c>
      <c r="D391" s="275">
        <v>1000</v>
      </c>
      <c r="E391" s="189">
        <f t="shared" si="53"/>
        <v>1000</v>
      </c>
      <c r="F391" s="246">
        <f t="shared" si="52"/>
        <v>15000</v>
      </c>
      <c r="G391" s="248">
        <v>10500</v>
      </c>
      <c r="H391" s="275">
        <v>3500</v>
      </c>
      <c r="I391" s="275">
        <v>0</v>
      </c>
      <c r="J391" s="281">
        <v>0</v>
      </c>
      <c r="N391" s="21"/>
    </row>
    <row r="392" spans="1:14" ht="90.75" customHeight="1" x14ac:dyDescent="0.25">
      <c r="A392" s="280" t="s">
        <v>392</v>
      </c>
      <c r="B392" s="230" t="s">
        <v>15</v>
      </c>
      <c r="C392" s="230" t="s">
        <v>379</v>
      </c>
      <c r="D392" s="275">
        <v>1000</v>
      </c>
      <c r="E392" s="189">
        <f t="shared" si="53"/>
        <v>1000</v>
      </c>
      <c r="F392" s="246">
        <f t="shared" si="52"/>
        <v>116204</v>
      </c>
      <c r="G392" s="248">
        <v>5204</v>
      </c>
      <c r="H392" s="275">
        <v>100000</v>
      </c>
      <c r="I392" s="275">
        <v>10000</v>
      </c>
      <c r="J392" s="281">
        <v>0</v>
      </c>
      <c r="N392" s="21"/>
    </row>
    <row r="393" spans="1:14" ht="84.75" customHeight="1" x14ac:dyDescent="0.25">
      <c r="A393" s="280" t="s">
        <v>393</v>
      </c>
      <c r="B393" s="230" t="s">
        <v>15</v>
      </c>
      <c r="C393" s="230" t="s">
        <v>379</v>
      </c>
      <c r="D393" s="275">
        <v>1000</v>
      </c>
      <c r="E393" s="189">
        <f t="shared" si="53"/>
        <v>1000</v>
      </c>
      <c r="F393" s="246">
        <f t="shared" si="52"/>
        <v>48826</v>
      </c>
      <c r="G393" s="248">
        <v>2826</v>
      </c>
      <c r="H393" s="275">
        <v>40000</v>
      </c>
      <c r="I393" s="275">
        <v>5000</v>
      </c>
      <c r="J393" s="281">
        <v>0</v>
      </c>
      <c r="N393" s="21"/>
    </row>
    <row r="394" spans="1:14" ht="25.5" x14ac:dyDescent="0.25">
      <c r="A394" s="280" t="s">
        <v>394</v>
      </c>
      <c r="B394" s="230" t="s">
        <v>15</v>
      </c>
      <c r="C394" s="230" t="s">
        <v>379</v>
      </c>
      <c r="D394" s="275">
        <v>0</v>
      </c>
      <c r="E394" s="189">
        <f t="shared" si="53"/>
        <v>0</v>
      </c>
      <c r="F394" s="246">
        <f t="shared" si="52"/>
        <v>16400000</v>
      </c>
      <c r="G394" s="248">
        <v>4920000</v>
      </c>
      <c r="H394" s="275">
        <v>9840000</v>
      </c>
      <c r="I394" s="275">
        <v>1640000</v>
      </c>
      <c r="J394" s="281">
        <v>0</v>
      </c>
      <c r="N394" s="21"/>
    </row>
    <row r="395" spans="1:14" ht="38.25" x14ac:dyDescent="0.25">
      <c r="A395" s="280" t="s">
        <v>395</v>
      </c>
      <c r="B395" s="230" t="s">
        <v>15</v>
      </c>
      <c r="C395" s="230" t="s">
        <v>379</v>
      </c>
      <c r="D395" s="275">
        <v>0</v>
      </c>
      <c r="E395" s="189">
        <f t="shared" si="53"/>
        <v>0</v>
      </c>
      <c r="F395" s="246">
        <f t="shared" si="52"/>
        <v>451000</v>
      </c>
      <c r="G395" s="248">
        <v>450000</v>
      </c>
      <c r="H395" s="275">
        <v>1000</v>
      </c>
      <c r="I395" s="275">
        <v>0</v>
      </c>
      <c r="J395" s="281">
        <v>0</v>
      </c>
      <c r="N395" s="21"/>
    </row>
    <row r="396" spans="1:14" ht="38.25" x14ac:dyDescent="0.25">
      <c r="A396" s="280" t="s">
        <v>396</v>
      </c>
      <c r="B396" s="230" t="s">
        <v>15</v>
      </c>
      <c r="C396" s="230" t="s">
        <v>379</v>
      </c>
      <c r="D396" s="275">
        <v>0</v>
      </c>
      <c r="E396" s="189">
        <f t="shared" si="53"/>
        <v>0</v>
      </c>
      <c r="F396" s="246">
        <f t="shared" si="52"/>
        <v>162100</v>
      </c>
      <c r="G396" s="248">
        <v>160100</v>
      </c>
      <c r="H396" s="275">
        <v>1000</v>
      </c>
      <c r="I396" s="275">
        <v>1000</v>
      </c>
      <c r="J396" s="281">
        <v>0</v>
      </c>
      <c r="N396" s="21"/>
    </row>
    <row r="397" spans="1:14" ht="51" x14ac:dyDescent="0.25">
      <c r="A397" s="280" t="s">
        <v>397</v>
      </c>
      <c r="B397" s="230" t="s">
        <v>15</v>
      </c>
      <c r="C397" s="230" t="s">
        <v>379</v>
      </c>
      <c r="D397" s="275">
        <v>0</v>
      </c>
      <c r="E397" s="189">
        <f t="shared" si="53"/>
        <v>0</v>
      </c>
      <c r="F397" s="246">
        <f t="shared" si="52"/>
        <v>82100</v>
      </c>
      <c r="G397" s="248">
        <v>80100</v>
      </c>
      <c r="H397" s="275">
        <v>1000</v>
      </c>
      <c r="I397" s="275">
        <v>1000</v>
      </c>
      <c r="J397" s="281">
        <v>0</v>
      </c>
      <c r="N397" s="21"/>
    </row>
    <row r="398" spans="1:14" ht="35.1" customHeight="1" x14ac:dyDescent="0.25">
      <c r="A398" s="280" t="s">
        <v>398</v>
      </c>
      <c r="B398" s="230" t="s">
        <v>15</v>
      </c>
      <c r="C398" s="230" t="s">
        <v>379</v>
      </c>
      <c r="D398" s="275">
        <v>1000</v>
      </c>
      <c r="E398" s="189">
        <f t="shared" si="53"/>
        <v>1000</v>
      </c>
      <c r="F398" s="246">
        <f t="shared" si="52"/>
        <v>10200</v>
      </c>
      <c r="G398" s="248">
        <v>7140</v>
      </c>
      <c r="H398" s="275">
        <v>2060</v>
      </c>
      <c r="I398" s="275">
        <v>0</v>
      </c>
      <c r="J398" s="281">
        <v>0</v>
      </c>
      <c r="N398" s="21"/>
    </row>
    <row r="399" spans="1:14" ht="35.1" customHeight="1" x14ac:dyDescent="0.25">
      <c r="A399" s="280" t="s">
        <v>399</v>
      </c>
      <c r="B399" s="230" t="s">
        <v>15</v>
      </c>
      <c r="C399" s="230" t="s">
        <v>379</v>
      </c>
      <c r="D399" s="275">
        <v>1000</v>
      </c>
      <c r="E399" s="189">
        <f t="shared" si="53"/>
        <v>1000</v>
      </c>
      <c r="F399" s="246">
        <f t="shared" si="52"/>
        <v>8000</v>
      </c>
      <c r="G399" s="248">
        <v>5600</v>
      </c>
      <c r="H399" s="275">
        <v>1400</v>
      </c>
      <c r="I399" s="275">
        <v>0</v>
      </c>
      <c r="J399" s="281">
        <v>0</v>
      </c>
      <c r="N399" s="21"/>
    </row>
    <row r="400" spans="1:14" ht="35.1" customHeight="1" x14ac:dyDescent="0.25">
      <c r="A400" s="280" t="s">
        <v>400</v>
      </c>
      <c r="B400" s="230" t="s">
        <v>15</v>
      </c>
      <c r="C400" s="230" t="s">
        <v>379</v>
      </c>
      <c r="D400" s="275">
        <v>1000</v>
      </c>
      <c r="E400" s="189">
        <f t="shared" si="53"/>
        <v>1000</v>
      </c>
      <c r="F400" s="246">
        <f t="shared" si="52"/>
        <v>8000</v>
      </c>
      <c r="G400" s="248">
        <v>5600</v>
      </c>
      <c r="H400" s="275">
        <v>1400</v>
      </c>
      <c r="I400" s="275">
        <v>0</v>
      </c>
      <c r="J400" s="281">
        <v>0</v>
      </c>
      <c r="N400" s="21"/>
    </row>
    <row r="401" spans="1:19" ht="35.1" customHeight="1" x14ac:dyDescent="0.25">
      <c r="A401" s="280" t="s">
        <v>401</v>
      </c>
      <c r="B401" s="230" t="s">
        <v>15</v>
      </c>
      <c r="C401" s="230" t="s">
        <v>379</v>
      </c>
      <c r="D401" s="275">
        <v>1000</v>
      </c>
      <c r="E401" s="189">
        <f t="shared" si="53"/>
        <v>1000</v>
      </c>
      <c r="F401" s="246">
        <f t="shared" si="52"/>
        <v>10000</v>
      </c>
      <c r="G401" s="248">
        <v>7000</v>
      </c>
      <c r="H401" s="275">
        <v>2000</v>
      </c>
      <c r="I401" s="275">
        <v>0</v>
      </c>
      <c r="J401" s="281">
        <v>0</v>
      </c>
      <c r="N401" s="21"/>
    </row>
    <row r="402" spans="1:19" ht="35.1" customHeight="1" x14ac:dyDescent="0.25">
      <c r="A402" s="280" t="s">
        <v>402</v>
      </c>
      <c r="B402" s="230" t="s">
        <v>15</v>
      </c>
      <c r="C402" s="230" t="s">
        <v>379</v>
      </c>
      <c r="D402" s="275">
        <v>1000</v>
      </c>
      <c r="E402" s="189">
        <f t="shared" si="53"/>
        <v>1000</v>
      </c>
      <c r="F402" s="246">
        <f t="shared" si="52"/>
        <v>13100</v>
      </c>
      <c r="G402" s="248">
        <v>9170</v>
      </c>
      <c r="H402" s="275">
        <v>2930</v>
      </c>
      <c r="I402" s="275">
        <v>0</v>
      </c>
      <c r="J402" s="281">
        <v>0</v>
      </c>
      <c r="N402" s="21"/>
    </row>
    <row r="403" spans="1:19" ht="35.1" customHeight="1" thickBot="1" x14ac:dyDescent="0.3">
      <c r="A403" s="280" t="s">
        <v>403</v>
      </c>
      <c r="B403" s="282" t="s">
        <v>15</v>
      </c>
      <c r="C403" s="282" t="s">
        <v>379</v>
      </c>
      <c r="D403" s="194">
        <v>1000</v>
      </c>
      <c r="E403" s="194">
        <f t="shared" si="53"/>
        <v>1000</v>
      </c>
      <c r="F403" s="247">
        <f t="shared" si="52"/>
        <v>9000</v>
      </c>
      <c r="G403" s="196">
        <v>6300</v>
      </c>
      <c r="H403" s="194">
        <v>1700</v>
      </c>
      <c r="I403" s="194">
        <v>0</v>
      </c>
      <c r="J403" s="195">
        <v>0</v>
      </c>
      <c r="N403" s="21"/>
    </row>
    <row r="404" spans="1:19" ht="35.1" customHeight="1" thickBot="1" x14ac:dyDescent="0.25">
      <c r="A404" s="489" t="s">
        <v>404</v>
      </c>
      <c r="B404" s="490"/>
      <c r="C404" s="491"/>
      <c r="D404" s="283">
        <f t="shared" ref="D404:J404" si="54">SUM(D378:D403)</f>
        <v>19000</v>
      </c>
      <c r="E404" s="284">
        <f t="shared" si="54"/>
        <v>19000</v>
      </c>
      <c r="F404" s="284">
        <f t="shared" si="54"/>
        <v>41061439</v>
      </c>
      <c r="G404" s="284">
        <f t="shared" si="54"/>
        <v>18252253</v>
      </c>
      <c r="H404" s="284">
        <f t="shared" si="54"/>
        <v>18105530</v>
      </c>
      <c r="I404" s="284">
        <f t="shared" si="54"/>
        <v>4684656</v>
      </c>
      <c r="J404" s="285">
        <f t="shared" si="54"/>
        <v>0</v>
      </c>
      <c r="N404" s="21">
        <f>E404+G404-F404+H404+I404+J404</f>
        <v>0</v>
      </c>
    </row>
    <row r="405" spans="1:19" ht="15" customHeight="1" x14ac:dyDescent="0.2">
      <c r="A405" s="473" t="s">
        <v>405</v>
      </c>
      <c r="B405" s="474"/>
      <c r="C405" s="474"/>
      <c r="D405" s="252">
        <v>207194</v>
      </c>
      <c r="E405" s="252">
        <v>207194</v>
      </c>
      <c r="F405" s="252">
        <v>207194</v>
      </c>
      <c r="G405" s="252"/>
      <c r="H405" s="252"/>
      <c r="I405" s="252"/>
      <c r="J405" s="253"/>
      <c r="N405" s="21"/>
    </row>
    <row r="406" spans="1:19" ht="15" customHeight="1" thickBot="1" x14ac:dyDescent="0.25">
      <c r="A406" s="492" t="s">
        <v>406</v>
      </c>
      <c r="B406" s="493"/>
      <c r="C406" s="494"/>
      <c r="D406" s="286">
        <f>D404+D405</f>
        <v>226194</v>
      </c>
      <c r="E406" s="286">
        <f t="shared" ref="E406:J406" si="55">E404+E405</f>
        <v>226194</v>
      </c>
      <c r="F406" s="286">
        <f t="shared" si="55"/>
        <v>41268633</v>
      </c>
      <c r="G406" s="286">
        <f t="shared" si="55"/>
        <v>18252253</v>
      </c>
      <c r="H406" s="286">
        <f t="shared" si="55"/>
        <v>18105530</v>
      </c>
      <c r="I406" s="286">
        <f t="shared" si="55"/>
        <v>4684656</v>
      </c>
      <c r="J406" s="369">
        <f t="shared" si="55"/>
        <v>0</v>
      </c>
      <c r="N406" s="21">
        <f>E406+G406-F406+H406+I406+J406</f>
        <v>0</v>
      </c>
    </row>
    <row r="407" spans="1:19" ht="22.5" customHeight="1" thickBot="1" x14ac:dyDescent="0.25">
      <c r="A407" s="495" t="s">
        <v>407</v>
      </c>
      <c r="B407" s="496"/>
      <c r="C407" s="496"/>
      <c r="D407" s="496"/>
      <c r="E407" s="496"/>
      <c r="F407" s="496"/>
      <c r="G407" s="496"/>
      <c r="H407" s="496"/>
      <c r="I407" s="496"/>
      <c r="J407" s="497"/>
      <c r="N407" s="21">
        <f>E407+G407-F407+H407+I407+J407</f>
        <v>0</v>
      </c>
    </row>
    <row r="408" spans="1:19" ht="42" customHeight="1" x14ac:dyDescent="0.25">
      <c r="A408" s="225" t="s">
        <v>408</v>
      </c>
      <c r="B408" s="226" t="s">
        <v>15</v>
      </c>
      <c r="C408" s="226" t="s">
        <v>409</v>
      </c>
      <c r="D408" s="184">
        <v>0</v>
      </c>
      <c r="E408" s="184">
        <f t="shared" ref="E408:E421" si="56">D408</f>
        <v>0</v>
      </c>
      <c r="F408" s="227">
        <f t="shared" ref="F408:F421" si="57">D408+G408+H408+I408+J408</f>
        <v>158000</v>
      </c>
      <c r="G408" s="228">
        <v>158000</v>
      </c>
      <c r="H408" s="184">
        <v>0</v>
      </c>
      <c r="I408" s="184">
        <v>0</v>
      </c>
      <c r="J408" s="185">
        <v>0</v>
      </c>
      <c r="N408" s="21"/>
      <c r="P408" s="114"/>
      <c r="S408" s="21"/>
    </row>
    <row r="409" spans="1:19" ht="27.75" customHeight="1" x14ac:dyDescent="0.25">
      <c r="A409" s="229" t="s">
        <v>410</v>
      </c>
      <c r="B409" s="230" t="s">
        <v>15</v>
      </c>
      <c r="C409" s="230" t="s">
        <v>409</v>
      </c>
      <c r="D409" s="189"/>
      <c r="E409" s="189"/>
      <c r="F409" s="231">
        <f t="shared" si="57"/>
        <v>0</v>
      </c>
      <c r="G409" s="232"/>
      <c r="H409" s="189"/>
      <c r="I409" s="189">
        <v>0</v>
      </c>
      <c r="J409" s="190">
        <v>0</v>
      </c>
      <c r="N409" s="21"/>
      <c r="P409" s="114"/>
    </row>
    <row r="410" spans="1:19" ht="27.75" customHeight="1" x14ac:dyDescent="0.25">
      <c r="A410" s="229" t="s">
        <v>411</v>
      </c>
      <c r="B410" s="230" t="s">
        <v>15</v>
      </c>
      <c r="C410" s="230" t="s">
        <v>409</v>
      </c>
      <c r="D410" s="189">
        <v>1000</v>
      </c>
      <c r="E410" s="189">
        <f t="shared" si="56"/>
        <v>1000</v>
      </c>
      <c r="F410" s="231">
        <f t="shared" si="57"/>
        <v>37100840</v>
      </c>
      <c r="G410" s="232">
        <v>18549920</v>
      </c>
      <c r="H410" s="189">
        <v>18549920</v>
      </c>
      <c r="I410" s="189">
        <v>0</v>
      </c>
      <c r="J410" s="190">
        <v>0</v>
      </c>
      <c r="N410" s="21"/>
    </row>
    <row r="411" spans="1:19" ht="51" x14ac:dyDescent="0.25">
      <c r="A411" s="229" t="s">
        <v>412</v>
      </c>
      <c r="B411" s="230" t="s">
        <v>15</v>
      </c>
      <c r="C411" s="230" t="s">
        <v>409</v>
      </c>
      <c r="D411" s="189">
        <v>1000</v>
      </c>
      <c r="E411" s="189">
        <f t="shared" si="56"/>
        <v>1000</v>
      </c>
      <c r="F411" s="231">
        <f t="shared" si="57"/>
        <v>17617508</v>
      </c>
      <c r="G411" s="232">
        <v>1000000</v>
      </c>
      <c r="H411" s="189">
        <v>15834138</v>
      </c>
      <c r="I411" s="189">
        <v>782370</v>
      </c>
      <c r="J411" s="190">
        <v>0</v>
      </c>
      <c r="N411" s="21"/>
    </row>
    <row r="412" spans="1:19" ht="51" x14ac:dyDescent="0.25">
      <c r="A412" s="229" t="s">
        <v>413</v>
      </c>
      <c r="B412" s="230" t="s">
        <v>15</v>
      </c>
      <c r="C412" s="230" t="s">
        <v>409</v>
      </c>
      <c r="D412" s="189">
        <v>1000</v>
      </c>
      <c r="E412" s="189">
        <f t="shared" si="56"/>
        <v>1000</v>
      </c>
      <c r="F412" s="231">
        <f t="shared" si="57"/>
        <v>528000</v>
      </c>
      <c r="G412" s="232">
        <v>400000</v>
      </c>
      <c r="H412" s="189">
        <v>100000</v>
      </c>
      <c r="I412" s="189">
        <v>27000</v>
      </c>
      <c r="J412" s="190">
        <v>0</v>
      </c>
      <c r="N412" s="21"/>
      <c r="P412" s="114"/>
    </row>
    <row r="413" spans="1:19" ht="67.5" customHeight="1" x14ac:dyDescent="0.25">
      <c r="A413" s="229" t="s">
        <v>414</v>
      </c>
      <c r="B413" s="230" t="s">
        <v>15</v>
      </c>
      <c r="C413" s="230" t="s">
        <v>409</v>
      </c>
      <c r="D413" s="189">
        <v>1000</v>
      </c>
      <c r="E413" s="189">
        <f t="shared" si="56"/>
        <v>1000</v>
      </c>
      <c r="F413" s="231">
        <f t="shared" si="57"/>
        <v>282666</v>
      </c>
      <c r="G413" s="232">
        <v>140833</v>
      </c>
      <c r="H413" s="189">
        <v>100000</v>
      </c>
      <c r="I413" s="189">
        <v>40833</v>
      </c>
      <c r="J413" s="190">
        <v>0</v>
      </c>
      <c r="N413" s="21"/>
    </row>
    <row r="414" spans="1:19" ht="63.75" x14ac:dyDescent="0.25">
      <c r="A414" s="229" t="s">
        <v>415</v>
      </c>
      <c r="B414" s="230" t="s">
        <v>15</v>
      </c>
      <c r="C414" s="230" t="s">
        <v>409</v>
      </c>
      <c r="D414" s="189">
        <v>1000</v>
      </c>
      <c r="E414" s="189">
        <f t="shared" si="56"/>
        <v>1000</v>
      </c>
      <c r="F414" s="231">
        <f t="shared" si="57"/>
        <v>90000</v>
      </c>
      <c r="G414" s="232">
        <v>80000</v>
      </c>
      <c r="H414" s="189">
        <v>8000</v>
      </c>
      <c r="I414" s="189">
        <v>1000</v>
      </c>
      <c r="J414" s="190">
        <v>0</v>
      </c>
      <c r="N414" s="21"/>
    </row>
    <row r="415" spans="1:19" ht="25.5" x14ac:dyDescent="0.25">
      <c r="A415" s="229" t="s">
        <v>416</v>
      </c>
      <c r="B415" s="230" t="s">
        <v>15</v>
      </c>
      <c r="C415" s="230" t="s">
        <v>409</v>
      </c>
      <c r="D415" s="189">
        <v>0</v>
      </c>
      <c r="E415" s="189">
        <f t="shared" si="56"/>
        <v>0</v>
      </c>
      <c r="F415" s="231">
        <f t="shared" si="57"/>
        <v>1750000</v>
      </c>
      <c r="G415" s="232">
        <v>1750000</v>
      </c>
      <c r="H415" s="189">
        <v>0</v>
      </c>
      <c r="I415" s="189">
        <v>0</v>
      </c>
      <c r="J415" s="190">
        <v>0</v>
      </c>
      <c r="N415" s="21"/>
    </row>
    <row r="416" spans="1:19" ht="102" customHeight="1" x14ac:dyDescent="0.25">
      <c r="A416" s="229" t="s">
        <v>417</v>
      </c>
      <c r="B416" s="230" t="s">
        <v>15</v>
      </c>
      <c r="C416" s="230" t="s">
        <v>409</v>
      </c>
      <c r="D416" s="189">
        <v>0</v>
      </c>
      <c r="E416" s="189">
        <f t="shared" si="56"/>
        <v>0</v>
      </c>
      <c r="F416" s="231">
        <f t="shared" si="57"/>
        <v>21637770</v>
      </c>
      <c r="G416" s="232">
        <v>21637770</v>
      </c>
      <c r="H416" s="189">
        <v>0</v>
      </c>
      <c r="I416" s="189">
        <v>0</v>
      </c>
      <c r="J416" s="190">
        <v>0</v>
      </c>
      <c r="N416" s="21"/>
    </row>
    <row r="417" spans="1:21" s="2" customFormat="1" ht="73.5" customHeight="1" x14ac:dyDescent="0.25">
      <c r="A417" s="229" t="s">
        <v>418</v>
      </c>
      <c r="B417" s="230" t="s">
        <v>15</v>
      </c>
      <c r="C417" s="230" t="s">
        <v>409</v>
      </c>
      <c r="D417" s="189">
        <v>0</v>
      </c>
      <c r="E417" s="189">
        <f t="shared" si="56"/>
        <v>0</v>
      </c>
      <c r="F417" s="231">
        <f t="shared" si="57"/>
        <v>7135377</v>
      </c>
      <c r="G417" s="232">
        <v>3583658</v>
      </c>
      <c r="H417" s="189">
        <v>3551719</v>
      </c>
      <c r="I417" s="189">
        <v>0</v>
      </c>
      <c r="J417" s="190">
        <v>0</v>
      </c>
      <c r="N417" s="20"/>
    </row>
    <row r="418" spans="1:21" ht="76.5" x14ac:dyDescent="0.25">
      <c r="A418" s="380" t="s">
        <v>419</v>
      </c>
      <c r="B418" s="381" t="s">
        <v>15</v>
      </c>
      <c r="C418" s="381" t="s">
        <v>409</v>
      </c>
      <c r="D418" s="382">
        <v>1000</v>
      </c>
      <c r="E418" s="382">
        <f t="shared" si="56"/>
        <v>1000</v>
      </c>
      <c r="F418" s="383">
        <f t="shared" si="57"/>
        <v>171170</v>
      </c>
      <c r="G418" s="384">
        <v>154700</v>
      </c>
      <c r="H418" s="382">
        <v>15470</v>
      </c>
      <c r="I418" s="382">
        <v>0</v>
      </c>
      <c r="J418" s="385">
        <v>0</v>
      </c>
      <c r="N418" s="21"/>
    </row>
    <row r="419" spans="1:21" ht="51" x14ac:dyDescent="0.25">
      <c r="A419" s="229" t="s">
        <v>420</v>
      </c>
      <c r="B419" s="230" t="s">
        <v>15</v>
      </c>
      <c r="C419" s="230" t="s">
        <v>409</v>
      </c>
      <c r="D419" s="189">
        <v>0</v>
      </c>
      <c r="E419" s="189">
        <f t="shared" si="56"/>
        <v>0</v>
      </c>
      <c r="F419" s="231">
        <f t="shared" si="57"/>
        <v>7414206</v>
      </c>
      <c r="G419" s="232">
        <v>3707103</v>
      </c>
      <c r="H419" s="189">
        <v>3707103</v>
      </c>
      <c r="I419" s="189">
        <v>0</v>
      </c>
      <c r="J419" s="190">
        <v>0</v>
      </c>
      <c r="N419" s="21"/>
    </row>
    <row r="420" spans="1:21" ht="76.5" x14ac:dyDescent="0.25">
      <c r="A420" s="229" t="s">
        <v>421</v>
      </c>
      <c r="B420" s="230" t="s">
        <v>15</v>
      </c>
      <c r="C420" s="230" t="s">
        <v>409</v>
      </c>
      <c r="D420" s="189">
        <v>1000</v>
      </c>
      <c r="E420" s="189">
        <f t="shared" si="56"/>
        <v>1000</v>
      </c>
      <c r="F420" s="231">
        <f t="shared" si="57"/>
        <v>22610</v>
      </c>
      <c r="G420" s="232">
        <v>11610</v>
      </c>
      <c r="H420" s="189">
        <v>10000</v>
      </c>
      <c r="I420" s="189">
        <v>0</v>
      </c>
      <c r="J420" s="190">
        <v>0</v>
      </c>
      <c r="N420" s="21"/>
    </row>
    <row r="421" spans="1:21" ht="89.25" x14ac:dyDescent="0.25">
      <c r="A421" s="229" t="s">
        <v>422</v>
      </c>
      <c r="B421" s="230" t="s">
        <v>15</v>
      </c>
      <c r="C421" s="230" t="s">
        <v>409</v>
      </c>
      <c r="D421" s="189">
        <v>1000</v>
      </c>
      <c r="E421" s="189">
        <f t="shared" si="56"/>
        <v>1000</v>
      </c>
      <c r="F421" s="231">
        <f t="shared" si="57"/>
        <v>30940</v>
      </c>
      <c r="G421" s="232">
        <v>19940</v>
      </c>
      <c r="H421" s="189">
        <v>10000</v>
      </c>
      <c r="I421" s="189">
        <v>0</v>
      </c>
      <c r="J421" s="190">
        <v>0</v>
      </c>
      <c r="N421" s="21"/>
    </row>
    <row r="422" spans="1:21" ht="20.100000000000001" customHeight="1" x14ac:dyDescent="0.2">
      <c r="A422" s="498" t="s">
        <v>423</v>
      </c>
      <c r="B422" s="499"/>
      <c r="C422" s="499"/>
      <c r="D422" s="287">
        <f t="shared" ref="D422:J422" si="58">SUM(D408:D421)</f>
        <v>8000</v>
      </c>
      <c r="E422" s="287">
        <f t="shared" si="58"/>
        <v>8000</v>
      </c>
      <c r="F422" s="288">
        <f t="shared" si="58"/>
        <v>93939087</v>
      </c>
      <c r="G422" s="289">
        <f t="shared" si="58"/>
        <v>51193534</v>
      </c>
      <c r="H422" s="287">
        <f t="shared" si="58"/>
        <v>41886350</v>
      </c>
      <c r="I422" s="287">
        <f t="shared" si="58"/>
        <v>851203</v>
      </c>
      <c r="J422" s="290">
        <f t="shared" si="58"/>
        <v>0</v>
      </c>
      <c r="N422" s="21">
        <f>E422+G422-F422+H422+I422+J422</f>
        <v>0</v>
      </c>
    </row>
    <row r="423" spans="1:21" ht="20.100000000000001" customHeight="1" x14ac:dyDescent="0.2">
      <c r="A423" s="500" t="s">
        <v>424</v>
      </c>
      <c r="B423" s="501"/>
      <c r="C423" s="501"/>
      <c r="D423" s="291">
        <v>1200</v>
      </c>
      <c r="E423" s="291">
        <v>1200</v>
      </c>
      <c r="F423" s="292">
        <v>1200</v>
      </c>
      <c r="G423" s="293">
        <v>0</v>
      </c>
      <c r="H423" s="291">
        <v>0</v>
      </c>
      <c r="I423" s="291">
        <v>0</v>
      </c>
      <c r="J423" s="294">
        <v>0</v>
      </c>
      <c r="N423" s="21"/>
      <c r="T423" s="21"/>
    </row>
    <row r="424" spans="1:21" ht="20.100000000000001" customHeight="1" thickBot="1" x14ac:dyDescent="0.25">
      <c r="A424" s="502" t="s">
        <v>425</v>
      </c>
      <c r="B424" s="503"/>
      <c r="C424" s="503"/>
      <c r="D424" s="295">
        <f>D422+D423</f>
        <v>9200</v>
      </c>
      <c r="E424" s="295">
        <f t="shared" ref="E424:J424" si="59">E422+E423</f>
        <v>9200</v>
      </c>
      <c r="F424" s="296">
        <f t="shared" si="59"/>
        <v>93940287</v>
      </c>
      <c r="G424" s="297">
        <f t="shared" si="59"/>
        <v>51193534</v>
      </c>
      <c r="H424" s="295">
        <f t="shared" si="59"/>
        <v>41886350</v>
      </c>
      <c r="I424" s="295">
        <f t="shared" si="59"/>
        <v>851203</v>
      </c>
      <c r="J424" s="298">
        <f t="shared" si="59"/>
        <v>0</v>
      </c>
      <c r="K424" s="299" t="s">
        <v>426</v>
      </c>
      <c r="L424" s="299"/>
      <c r="M424" s="299">
        <v>23449599</v>
      </c>
      <c r="N424" s="300">
        <f>D430-M424</f>
        <v>1167234</v>
      </c>
      <c r="O424" s="299" t="s">
        <v>427</v>
      </c>
    </row>
    <row r="425" spans="1:21" ht="15" x14ac:dyDescent="0.2">
      <c r="A425" s="504" t="s">
        <v>428</v>
      </c>
      <c r="B425" s="505"/>
      <c r="C425" s="506"/>
      <c r="D425" s="301">
        <v>300000</v>
      </c>
      <c r="E425" s="301">
        <v>0</v>
      </c>
      <c r="F425" s="302">
        <v>0</v>
      </c>
      <c r="G425" s="303"/>
      <c r="H425" s="304"/>
      <c r="I425" s="304"/>
      <c r="J425" s="305"/>
      <c r="K425" s="299" t="s">
        <v>429</v>
      </c>
      <c r="L425" s="299"/>
      <c r="M425" s="299">
        <v>312000</v>
      </c>
      <c r="N425" s="300">
        <f>D429-M425</f>
        <v>0</v>
      </c>
      <c r="O425" s="299"/>
    </row>
    <row r="426" spans="1:21" ht="30.75" customHeight="1" x14ac:dyDescent="0.2">
      <c r="A426" s="504" t="s">
        <v>430</v>
      </c>
      <c r="B426" s="505"/>
      <c r="C426" s="506"/>
      <c r="D426" s="306">
        <v>12000</v>
      </c>
      <c r="E426" s="306">
        <v>0</v>
      </c>
      <c r="F426" s="307">
        <v>0</v>
      </c>
      <c r="G426" s="308"/>
      <c r="H426" s="309"/>
      <c r="I426" s="309"/>
      <c r="J426" s="310"/>
      <c r="K426" s="299" t="s">
        <v>431</v>
      </c>
      <c r="L426" s="299"/>
      <c r="M426" s="299">
        <v>965922</v>
      </c>
      <c r="N426" s="300">
        <f>D428-M426</f>
        <v>13300</v>
      </c>
      <c r="O426" s="299"/>
    </row>
    <row r="427" spans="1:21" ht="39.950000000000003" customHeight="1" x14ac:dyDescent="0.2">
      <c r="A427" s="483" t="s">
        <v>432</v>
      </c>
      <c r="B427" s="484"/>
      <c r="C427" s="485"/>
      <c r="D427" s="311">
        <f t="shared" ref="D427:J427" si="60">D16+D56+D73+D81+D151+D154+D286+D20</f>
        <v>23325611</v>
      </c>
      <c r="E427" s="311">
        <f t="shared" si="60"/>
        <v>23325611</v>
      </c>
      <c r="F427" s="311">
        <f t="shared" si="60"/>
        <v>284544948</v>
      </c>
      <c r="G427" s="311">
        <f t="shared" si="60"/>
        <v>110913016</v>
      </c>
      <c r="H427" s="311">
        <f t="shared" si="60"/>
        <v>89015585</v>
      </c>
      <c r="I427" s="311">
        <f t="shared" si="60"/>
        <v>61055893</v>
      </c>
      <c r="J427" s="370">
        <f t="shared" si="60"/>
        <v>234843</v>
      </c>
      <c r="K427" s="300" t="s">
        <v>433</v>
      </c>
      <c r="L427" s="299"/>
      <c r="M427" s="299">
        <v>23225611</v>
      </c>
      <c r="N427" s="300">
        <f>D427-M427</f>
        <v>100000</v>
      </c>
      <c r="O427" s="299"/>
      <c r="U427" s="21"/>
    </row>
    <row r="428" spans="1:21" ht="29.25" customHeight="1" x14ac:dyDescent="0.2">
      <c r="A428" s="483" t="s">
        <v>434</v>
      </c>
      <c r="B428" s="484"/>
      <c r="C428" s="485"/>
      <c r="D428" s="311">
        <f>D424+D406+D376+D361+D324+D303+D297</f>
        <v>979222</v>
      </c>
      <c r="E428" s="311">
        <f t="shared" ref="E428:J428" si="61">E424+E406+E376+E361+E324+E303+E297</f>
        <v>979222</v>
      </c>
      <c r="F428" s="311">
        <f t="shared" si="61"/>
        <v>204225815</v>
      </c>
      <c r="G428" s="311">
        <f t="shared" si="61"/>
        <v>104447390</v>
      </c>
      <c r="H428" s="311">
        <f t="shared" si="61"/>
        <v>92177344</v>
      </c>
      <c r="I428" s="311">
        <f t="shared" si="61"/>
        <v>6621859</v>
      </c>
      <c r="J428" s="370">
        <f t="shared" si="61"/>
        <v>0</v>
      </c>
      <c r="K428" s="312">
        <f>D295+D322+D404+D422+D359+D301+D374</f>
        <v>420454</v>
      </c>
      <c r="L428" s="313"/>
      <c r="M428" s="312">
        <f>D296+D323+D360+D405+D423+D375+D302</f>
        <v>558768</v>
      </c>
      <c r="N428" s="312">
        <f>K428+M428</f>
        <v>979222</v>
      </c>
    </row>
    <row r="429" spans="1:21" ht="14.25" x14ac:dyDescent="0.2">
      <c r="A429" s="483" t="s">
        <v>435</v>
      </c>
      <c r="B429" s="484"/>
      <c r="C429" s="485"/>
      <c r="D429" s="311">
        <f>D425+D426</f>
        <v>312000</v>
      </c>
      <c r="E429" s="311">
        <f t="shared" ref="E429:J429" si="62">E425+E426</f>
        <v>0</v>
      </c>
      <c r="F429" s="311">
        <f t="shared" si="62"/>
        <v>0</v>
      </c>
      <c r="G429" s="311">
        <f t="shared" si="62"/>
        <v>0</v>
      </c>
      <c r="H429" s="311">
        <f t="shared" si="62"/>
        <v>0</v>
      </c>
      <c r="I429" s="311">
        <f t="shared" si="62"/>
        <v>0</v>
      </c>
      <c r="J429" s="370">
        <f t="shared" si="62"/>
        <v>0</v>
      </c>
      <c r="K429" s="3" t="s">
        <v>436</v>
      </c>
      <c r="M429" s="3" t="s">
        <v>437</v>
      </c>
    </row>
    <row r="430" spans="1:21" ht="30" customHeight="1" thickBot="1" x14ac:dyDescent="0.25">
      <c r="A430" s="507" t="s">
        <v>438</v>
      </c>
      <c r="B430" s="508"/>
      <c r="C430" s="508"/>
      <c r="D430" s="314">
        <f>D429+D428+D427</f>
        <v>24616833</v>
      </c>
      <c r="E430" s="314">
        <f t="shared" ref="E430:J430" si="63">E429+E428+E427</f>
        <v>24304833</v>
      </c>
      <c r="F430" s="314">
        <f t="shared" si="63"/>
        <v>488770763</v>
      </c>
      <c r="G430" s="314">
        <f t="shared" si="63"/>
        <v>215360406</v>
      </c>
      <c r="H430" s="314">
        <f t="shared" si="63"/>
        <v>181192929</v>
      </c>
      <c r="I430" s="314">
        <f t="shared" si="63"/>
        <v>67677752</v>
      </c>
      <c r="J430" s="315">
        <f t="shared" si="63"/>
        <v>234843</v>
      </c>
    </row>
    <row r="431" spans="1:21" ht="15" x14ac:dyDescent="0.2">
      <c r="A431" s="316"/>
      <c r="B431" s="316"/>
      <c r="C431" s="316"/>
      <c r="D431" s="317"/>
      <c r="E431" s="317"/>
      <c r="F431" s="317"/>
      <c r="G431" s="2"/>
      <c r="H431" s="2"/>
      <c r="I431" s="2"/>
    </row>
    <row r="432" spans="1:21" x14ac:dyDescent="0.2">
      <c r="A432" s="318" t="s">
        <v>439</v>
      </c>
      <c r="B432" s="319"/>
      <c r="C432" s="319"/>
      <c r="D432" s="319" t="s">
        <v>440</v>
      </c>
      <c r="E432" s="319"/>
      <c r="F432" s="319"/>
      <c r="G432" s="320" t="s">
        <v>441</v>
      </c>
      <c r="H432" s="320"/>
      <c r="I432" s="320" t="s">
        <v>442</v>
      </c>
      <c r="J432" s="320"/>
    </row>
    <row r="433" spans="1:13" x14ac:dyDescent="0.2">
      <c r="A433" s="318" t="s">
        <v>443</v>
      </c>
      <c r="B433" s="319"/>
      <c r="C433" s="319"/>
      <c r="D433" s="319" t="s">
        <v>444</v>
      </c>
      <c r="E433" s="319"/>
      <c r="F433" s="319"/>
      <c r="G433" s="320" t="s">
        <v>445</v>
      </c>
      <c r="H433" s="320"/>
      <c r="I433" s="320" t="s">
        <v>446</v>
      </c>
      <c r="J433" s="320"/>
    </row>
    <row r="434" spans="1:13" x14ac:dyDescent="0.2">
      <c r="A434" s="319"/>
      <c r="B434" s="319"/>
      <c r="C434" s="319"/>
      <c r="D434" s="319"/>
      <c r="E434" s="319"/>
      <c r="F434" s="319"/>
      <c r="G434" s="320"/>
      <c r="H434" s="320"/>
      <c r="I434" s="320"/>
      <c r="J434" s="320"/>
    </row>
    <row r="435" spans="1:13" x14ac:dyDescent="0.2">
      <c r="A435" s="509"/>
      <c r="B435" s="509"/>
      <c r="C435" s="509"/>
      <c r="D435" s="509"/>
      <c r="E435" s="509"/>
      <c r="F435" s="509"/>
      <c r="G435" s="510"/>
      <c r="H435" s="510"/>
      <c r="I435" s="510"/>
      <c r="J435" s="510"/>
    </row>
    <row r="436" spans="1:13" x14ac:dyDescent="0.2">
      <c r="A436" s="321"/>
      <c r="B436" s="2"/>
      <c r="C436" s="2"/>
      <c r="D436" s="2"/>
      <c r="E436" s="322"/>
      <c r="F436" s="322"/>
    </row>
    <row r="437" spans="1:13" s="387" customFormat="1" x14ac:dyDescent="0.2">
      <c r="A437" s="386" t="s">
        <v>459</v>
      </c>
      <c r="B437" s="319"/>
      <c r="C437" s="319"/>
      <c r="F437" s="386" t="s">
        <v>461</v>
      </c>
    </row>
    <row r="438" spans="1:13" s="387" customFormat="1" x14ac:dyDescent="0.2">
      <c r="A438" s="386" t="s">
        <v>460</v>
      </c>
      <c r="E438" s="388"/>
      <c r="F438" s="386" t="s">
        <v>462</v>
      </c>
    </row>
    <row r="439" spans="1:13" s="387" customFormat="1" x14ac:dyDescent="0.2">
      <c r="A439" s="389"/>
      <c r="E439" s="388"/>
    </row>
    <row r="440" spans="1:13" x14ac:dyDescent="0.2">
      <c r="A440" s="2"/>
      <c r="B440" s="2"/>
      <c r="C440" s="2"/>
      <c r="D440" s="2"/>
      <c r="E440" s="323"/>
      <c r="F440" s="324"/>
    </row>
    <row r="441" spans="1:13" x14ac:dyDescent="0.2">
      <c r="A441" s="325"/>
      <c r="B441" s="2"/>
      <c r="C441" s="2"/>
      <c r="D441" s="2"/>
      <c r="E441" s="323"/>
      <c r="F441" s="324"/>
    </row>
    <row r="442" spans="1:13" x14ac:dyDescent="0.2">
      <c r="A442" s="321"/>
      <c r="B442" s="2"/>
      <c r="C442" s="2"/>
      <c r="D442" s="2"/>
      <c r="E442" s="326"/>
      <c r="F442" s="2"/>
    </row>
    <row r="443" spans="1:13" x14ac:dyDescent="0.2">
      <c r="A443" s="2"/>
      <c r="B443" s="2"/>
      <c r="C443" s="2"/>
      <c r="D443" s="2"/>
      <c r="E443" s="2"/>
      <c r="F443" s="2"/>
    </row>
    <row r="444" spans="1:13" x14ac:dyDescent="0.2">
      <c r="A444" s="2"/>
      <c r="B444" s="2"/>
      <c r="C444" s="2"/>
      <c r="D444" s="2"/>
      <c r="E444" s="2"/>
      <c r="F444" s="2"/>
      <c r="M444" s="3">
        <v>2019</v>
      </c>
    </row>
    <row r="445" spans="1:13" x14ac:dyDescent="0.2">
      <c r="A445" s="2"/>
      <c r="B445" s="2"/>
      <c r="C445" s="2"/>
      <c r="D445" s="2"/>
      <c r="E445" s="2"/>
      <c r="F445" s="2"/>
      <c r="J445" s="327"/>
    </row>
    <row r="446" spans="1:13" x14ac:dyDescent="0.2">
      <c r="A446" s="2"/>
      <c r="B446" s="2"/>
      <c r="C446" s="2"/>
      <c r="D446" s="2"/>
      <c r="E446" s="2"/>
      <c r="F446" s="2"/>
    </row>
    <row r="447" spans="1:13" x14ac:dyDescent="0.2">
      <c r="A447" s="2"/>
      <c r="B447" s="2"/>
      <c r="C447" s="2"/>
      <c r="D447" s="2"/>
      <c r="E447" s="2"/>
      <c r="F447" s="2"/>
    </row>
    <row r="448" spans="1:13" x14ac:dyDescent="0.2">
      <c r="A448" s="328"/>
      <c r="B448" s="2"/>
      <c r="C448" s="2"/>
      <c r="D448" s="2"/>
      <c r="E448" s="2"/>
      <c r="F448" s="2"/>
      <c r="H448" s="21"/>
      <c r="I448" s="21"/>
      <c r="J448" s="21"/>
    </row>
    <row r="449" spans="1:11" x14ac:dyDescent="0.2">
      <c r="A449" s="329"/>
      <c r="B449" s="2"/>
      <c r="C449" s="2"/>
      <c r="D449" s="2"/>
      <c r="E449" s="2"/>
      <c r="F449" s="2"/>
      <c r="H449" s="21"/>
      <c r="I449" s="21"/>
      <c r="J449" s="21"/>
    </row>
    <row r="450" spans="1:11" x14ac:dyDescent="0.2">
      <c r="A450" s="329"/>
      <c r="B450" s="2"/>
      <c r="C450" s="2"/>
      <c r="D450" s="2"/>
      <c r="E450" s="2"/>
      <c r="F450" s="2"/>
      <c r="H450" s="21"/>
      <c r="I450" s="21"/>
      <c r="J450" s="21"/>
    </row>
    <row r="451" spans="1:11" x14ac:dyDescent="0.2">
      <c r="A451" s="329"/>
      <c r="B451" s="2"/>
      <c r="C451" s="2"/>
      <c r="D451" s="2"/>
      <c r="E451" s="2"/>
      <c r="F451" s="2"/>
      <c r="H451" s="21"/>
      <c r="I451" s="21"/>
      <c r="J451" s="21"/>
    </row>
    <row r="452" spans="1:11" x14ac:dyDescent="0.2">
      <c r="A452" s="328"/>
      <c r="B452" s="2"/>
      <c r="C452" s="2"/>
      <c r="D452" s="2"/>
      <c r="E452" s="2"/>
      <c r="F452" s="2"/>
    </row>
    <row r="453" spans="1:11" x14ac:dyDescent="0.2">
      <c r="A453" s="330"/>
      <c r="B453" s="2"/>
      <c r="C453" s="2"/>
      <c r="D453" s="2"/>
      <c r="E453" s="2"/>
      <c r="F453" s="2"/>
      <c r="H453" s="21"/>
      <c r="I453" s="21"/>
      <c r="J453" s="21"/>
      <c r="K453" s="21"/>
    </row>
    <row r="454" spans="1:11" x14ac:dyDescent="0.2">
      <c r="A454" s="330"/>
      <c r="B454" s="2"/>
      <c r="C454" s="2"/>
      <c r="D454" s="2"/>
      <c r="E454" s="2"/>
      <c r="F454" s="2"/>
      <c r="H454" s="21"/>
      <c r="I454" s="21"/>
      <c r="J454" s="21"/>
      <c r="K454" s="21"/>
    </row>
    <row r="455" spans="1:11" x14ac:dyDescent="0.2">
      <c r="A455" s="330"/>
      <c r="B455" s="2"/>
      <c r="C455" s="2"/>
      <c r="D455" s="2"/>
      <c r="E455" s="2"/>
      <c r="F455" s="2"/>
      <c r="H455" s="21"/>
      <c r="I455" s="21"/>
      <c r="J455" s="21"/>
    </row>
    <row r="456" spans="1:11" x14ac:dyDescent="0.2">
      <c r="A456" s="331"/>
      <c r="B456" s="320"/>
      <c r="C456" s="320"/>
      <c r="D456" s="320"/>
      <c r="E456" s="320"/>
      <c r="F456" s="320"/>
      <c r="H456" s="21"/>
      <c r="I456" s="21"/>
      <c r="J456" s="21"/>
      <c r="K456" s="21"/>
    </row>
    <row r="457" spans="1:11" x14ac:dyDescent="0.2">
      <c r="A457" s="2"/>
      <c r="B457" s="2"/>
      <c r="C457" s="2"/>
      <c r="D457" s="2"/>
      <c r="E457" s="2"/>
      <c r="F457" s="2"/>
      <c r="H457" s="21"/>
      <c r="I457" s="21"/>
      <c r="J457" s="21"/>
    </row>
    <row r="458" spans="1:11" x14ac:dyDescent="0.2">
      <c r="A458" s="2"/>
      <c r="B458" s="2"/>
      <c r="C458" s="2"/>
      <c r="D458" s="2"/>
      <c r="E458" s="2"/>
      <c r="F458" s="2"/>
      <c r="H458" s="21"/>
      <c r="I458" s="21"/>
      <c r="J458" s="21"/>
      <c r="K458" s="21"/>
    </row>
    <row r="459" spans="1:11" x14ac:dyDescent="0.2">
      <c r="A459" s="2"/>
      <c r="B459" s="2"/>
      <c r="C459" s="2"/>
      <c r="D459" s="2"/>
      <c r="E459" s="2"/>
      <c r="F459" s="2"/>
      <c r="H459" s="21"/>
      <c r="I459" s="21"/>
      <c r="J459" s="21"/>
      <c r="K459" s="21"/>
    </row>
    <row r="460" spans="1:11" x14ac:dyDescent="0.2">
      <c r="A460" s="324"/>
      <c r="B460" s="2"/>
      <c r="C460" s="2"/>
      <c r="D460" s="2"/>
      <c r="E460" s="2"/>
      <c r="F460" s="2"/>
      <c r="H460" s="21"/>
      <c r="I460" s="21"/>
      <c r="J460" s="21"/>
    </row>
    <row r="461" spans="1:11" x14ac:dyDescent="0.2">
      <c r="A461" s="332"/>
      <c r="B461" s="320"/>
      <c r="C461" s="2"/>
      <c r="D461" s="2"/>
      <c r="E461" s="2"/>
      <c r="F461" s="2"/>
      <c r="H461" s="21"/>
      <c r="I461" s="21"/>
      <c r="J461" s="21"/>
    </row>
    <row r="462" spans="1:11" x14ac:dyDescent="0.2">
      <c r="A462" s="2"/>
      <c r="B462" s="2"/>
      <c r="C462" s="2"/>
      <c r="D462" s="2"/>
      <c r="E462" s="2"/>
      <c r="F462" s="2"/>
      <c r="H462" s="21"/>
      <c r="I462" s="21"/>
      <c r="J462" s="21"/>
      <c r="K462" s="21"/>
    </row>
    <row r="463" spans="1:11" x14ac:dyDescent="0.2">
      <c r="A463" s="2"/>
      <c r="B463" s="2"/>
      <c r="C463" s="2"/>
      <c r="D463" s="2"/>
      <c r="E463" s="2"/>
      <c r="F463" s="2"/>
    </row>
    <row r="464" spans="1:11" x14ac:dyDescent="0.2">
      <c r="A464" s="2"/>
      <c r="B464" s="2"/>
      <c r="C464" s="2"/>
      <c r="D464" s="2"/>
      <c r="E464" s="326"/>
      <c r="F464" s="2"/>
      <c r="H464" s="21"/>
      <c r="I464" s="21"/>
      <c r="J464" s="21"/>
    </row>
    <row r="465" spans="1:11" x14ac:dyDescent="0.2">
      <c r="A465" s="2"/>
      <c r="B465" s="2"/>
      <c r="C465" s="2"/>
      <c r="D465" s="2"/>
      <c r="E465" s="2"/>
      <c r="F465" s="2"/>
      <c r="H465" s="21"/>
      <c r="I465" s="21"/>
      <c r="J465" s="21"/>
    </row>
    <row r="466" spans="1:11" x14ac:dyDescent="0.2">
      <c r="A466" s="333"/>
      <c r="B466" s="333"/>
      <c r="C466" s="333"/>
      <c r="D466" s="333"/>
      <c r="E466" s="2"/>
      <c r="F466" s="2"/>
      <c r="H466" s="21"/>
      <c r="I466" s="21"/>
      <c r="J466" s="21"/>
      <c r="K466" s="21"/>
    </row>
    <row r="467" spans="1:11" x14ac:dyDescent="0.2">
      <c r="A467" s="332"/>
      <c r="B467" s="2"/>
      <c r="C467" s="2"/>
      <c r="D467" s="334"/>
      <c r="E467" s="2"/>
      <c r="F467" s="2"/>
      <c r="H467" s="21"/>
      <c r="I467" s="21"/>
      <c r="J467" s="21"/>
    </row>
    <row r="468" spans="1:11" x14ac:dyDescent="0.2">
      <c r="A468" s="20"/>
      <c r="B468" s="2"/>
      <c r="C468" s="2"/>
      <c r="D468" s="20"/>
      <c r="E468" s="2"/>
      <c r="F468" s="2"/>
      <c r="H468" s="21"/>
      <c r="I468" s="21"/>
      <c r="J468" s="21"/>
      <c r="K468" s="21"/>
    </row>
    <row r="469" spans="1:11" x14ac:dyDescent="0.2">
      <c r="A469" s="20"/>
      <c r="B469" s="2"/>
      <c r="C469" s="2"/>
      <c r="D469" s="20"/>
      <c r="E469" s="2"/>
      <c r="F469" s="2"/>
      <c r="H469" s="21"/>
      <c r="I469" s="21"/>
      <c r="J469" s="21"/>
      <c r="K469" s="21"/>
    </row>
    <row r="470" spans="1:11" x14ac:dyDescent="0.2">
      <c r="A470" s="20"/>
      <c r="B470" s="2"/>
      <c r="C470" s="2"/>
      <c r="D470" s="20"/>
      <c r="E470" s="2"/>
      <c r="F470" s="2"/>
      <c r="H470" s="21"/>
      <c r="I470" s="21"/>
      <c r="J470" s="21"/>
      <c r="K470" s="21"/>
    </row>
    <row r="471" spans="1:11" x14ac:dyDescent="0.2">
      <c r="A471" s="20"/>
      <c r="B471" s="2"/>
      <c r="C471" s="2"/>
      <c r="D471" s="20"/>
      <c r="E471" s="2"/>
      <c r="F471" s="2"/>
      <c r="H471" s="21"/>
      <c r="I471" s="21"/>
      <c r="J471" s="21"/>
    </row>
    <row r="472" spans="1:11" x14ac:dyDescent="0.2">
      <c r="A472" s="20"/>
      <c r="B472" s="2"/>
      <c r="C472" s="2"/>
      <c r="D472" s="20"/>
      <c r="E472" s="2"/>
      <c r="F472" s="2"/>
      <c r="H472" s="21"/>
      <c r="I472" s="21"/>
      <c r="J472" s="21"/>
      <c r="K472" s="21"/>
    </row>
    <row r="473" spans="1:11" x14ac:dyDescent="0.2">
      <c r="A473" s="20"/>
      <c r="B473" s="2"/>
      <c r="C473" s="2"/>
      <c r="D473" s="20"/>
      <c r="E473" s="2"/>
      <c r="F473" s="2"/>
      <c r="H473" s="21"/>
      <c r="I473" s="21"/>
      <c r="J473" s="21"/>
      <c r="K473" s="21"/>
    </row>
    <row r="474" spans="1:11" x14ac:dyDescent="0.2">
      <c r="A474" s="20"/>
      <c r="B474" s="2"/>
      <c r="C474" s="2"/>
      <c r="D474" s="2"/>
      <c r="E474" s="2"/>
      <c r="F474" s="2"/>
      <c r="H474" s="21"/>
      <c r="I474" s="21"/>
      <c r="J474" s="21"/>
    </row>
    <row r="475" spans="1:11" x14ac:dyDescent="0.2">
      <c r="A475" s="20"/>
      <c r="B475" s="2"/>
      <c r="C475" s="2"/>
      <c r="D475" s="2"/>
      <c r="E475" s="2"/>
      <c r="F475" s="2"/>
      <c r="H475" s="21"/>
      <c r="I475" s="21"/>
      <c r="J475" s="21"/>
      <c r="K475" s="21"/>
    </row>
    <row r="476" spans="1:11" x14ac:dyDescent="0.2">
      <c r="A476" s="2"/>
      <c r="B476" s="2"/>
      <c r="C476" s="2"/>
      <c r="D476" s="2"/>
      <c r="E476" s="2"/>
      <c r="F476" s="2"/>
      <c r="H476" s="21"/>
      <c r="I476" s="21"/>
      <c r="J476" s="21"/>
      <c r="K476" s="21"/>
    </row>
    <row r="477" spans="1:11" x14ac:dyDescent="0.2">
      <c r="A477" s="2"/>
      <c r="B477" s="2"/>
      <c r="C477" s="2"/>
      <c r="D477" s="2"/>
      <c r="E477" s="2"/>
      <c r="F477" s="2"/>
    </row>
    <row r="478" spans="1:11" x14ac:dyDescent="0.2">
      <c r="A478" s="2"/>
      <c r="B478" s="2"/>
      <c r="C478" s="2"/>
      <c r="D478" s="2"/>
      <c r="E478" s="2"/>
      <c r="F478" s="2"/>
      <c r="H478" s="21"/>
      <c r="I478" s="21"/>
      <c r="J478" s="21"/>
    </row>
    <row r="479" spans="1:11" x14ac:dyDescent="0.2">
      <c r="A479" s="2"/>
      <c r="B479" s="2"/>
      <c r="C479" s="2"/>
      <c r="D479" s="2"/>
      <c r="E479" s="324"/>
      <c r="F479" s="2"/>
      <c r="H479" s="21"/>
      <c r="I479" s="21"/>
      <c r="J479" s="21"/>
      <c r="K479" s="21"/>
    </row>
    <row r="480" spans="1:11" x14ac:dyDescent="0.2">
      <c r="A480" s="2"/>
      <c r="B480" s="2"/>
      <c r="C480" s="2"/>
      <c r="D480" s="2"/>
      <c r="E480" s="2"/>
      <c r="F480" s="2"/>
      <c r="H480" s="21"/>
      <c r="I480" s="21"/>
      <c r="J480" s="21"/>
      <c r="K480" s="21"/>
    </row>
    <row r="481" spans="1:11" x14ac:dyDescent="0.2">
      <c r="A481" s="2"/>
      <c r="B481" s="2"/>
      <c r="C481" s="2"/>
      <c r="D481" s="2"/>
      <c r="E481" s="2"/>
      <c r="F481" s="2"/>
      <c r="H481" s="21"/>
      <c r="I481" s="21"/>
      <c r="J481" s="21"/>
    </row>
    <row r="482" spans="1:11" x14ac:dyDescent="0.2">
      <c r="A482" s="2"/>
      <c r="B482" s="2"/>
      <c r="C482" s="2"/>
      <c r="D482" s="2"/>
      <c r="E482" s="2"/>
      <c r="F482" s="2"/>
      <c r="H482" s="21"/>
      <c r="I482" s="21"/>
      <c r="J482" s="21"/>
      <c r="K482" s="21"/>
    </row>
    <row r="483" spans="1:11" x14ac:dyDescent="0.2">
      <c r="A483" s="2"/>
      <c r="B483" s="2"/>
      <c r="C483" s="2"/>
      <c r="D483" s="2"/>
      <c r="E483" s="2"/>
      <c r="F483" s="2"/>
      <c r="H483" s="21"/>
      <c r="I483" s="21"/>
      <c r="J483" s="21"/>
      <c r="K483" s="21"/>
    </row>
    <row r="484" spans="1:11" x14ac:dyDescent="0.2">
      <c r="A484" s="2"/>
      <c r="B484" s="2"/>
      <c r="C484" s="2"/>
      <c r="D484" s="2"/>
      <c r="E484" s="2"/>
      <c r="F484" s="2"/>
      <c r="H484" s="21"/>
      <c r="I484" s="21"/>
      <c r="J484" s="21"/>
      <c r="K484" s="21"/>
    </row>
    <row r="485" spans="1:11" x14ac:dyDescent="0.2">
      <c r="A485" s="2"/>
      <c r="B485" s="2"/>
      <c r="C485" s="2"/>
      <c r="D485" s="2"/>
      <c r="E485" s="2"/>
      <c r="F485" s="2"/>
    </row>
    <row r="486" spans="1:11" x14ac:dyDescent="0.2">
      <c r="A486" s="2"/>
      <c r="B486" s="2"/>
      <c r="C486" s="2"/>
      <c r="D486" s="2"/>
      <c r="E486" s="2"/>
      <c r="F486" s="2"/>
      <c r="H486" s="21"/>
      <c r="I486" s="21"/>
      <c r="J486" s="21"/>
    </row>
    <row r="487" spans="1:11" x14ac:dyDescent="0.2">
      <c r="A487" s="2"/>
      <c r="B487" s="2"/>
      <c r="C487" s="2"/>
      <c r="D487" s="2"/>
      <c r="E487" s="2"/>
      <c r="F487" s="2"/>
      <c r="H487" s="21"/>
      <c r="I487" s="21"/>
      <c r="J487" s="21"/>
    </row>
    <row r="488" spans="1:11" x14ac:dyDescent="0.2">
      <c r="A488" s="2"/>
      <c r="B488" s="2"/>
      <c r="C488" s="2"/>
      <c r="D488" s="2"/>
      <c r="E488" s="2"/>
      <c r="F488" s="2"/>
      <c r="H488" s="21"/>
      <c r="I488" s="21"/>
      <c r="J488" s="21"/>
    </row>
    <row r="489" spans="1:11" x14ac:dyDescent="0.2">
      <c r="A489" s="2"/>
      <c r="B489" s="2"/>
      <c r="C489" s="2"/>
      <c r="D489" s="2"/>
      <c r="E489" s="2"/>
      <c r="F489" s="2"/>
      <c r="H489" s="21"/>
      <c r="I489" s="21"/>
      <c r="J489" s="21"/>
    </row>
    <row r="490" spans="1:11" x14ac:dyDescent="0.2">
      <c r="A490" s="2"/>
      <c r="B490" s="2"/>
      <c r="C490" s="2"/>
      <c r="D490" s="2"/>
      <c r="E490" s="2"/>
      <c r="F490" s="2"/>
      <c r="H490" s="21"/>
      <c r="I490" s="21"/>
      <c r="J490" s="21"/>
    </row>
    <row r="491" spans="1:11" x14ac:dyDescent="0.2">
      <c r="A491" s="2"/>
      <c r="B491" s="2"/>
      <c r="C491" s="2"/>
      <c r="D491" s="2"/>
      <c r="E491" s="2"/>
      <c r="F491" s="2"/>
      <c r="H491" s="21"/>
      <c r="I491" s="21"/>
      <c r="J491" s="21"/>
      <c r="K491" s="21"/>
    </row>
    <row r="492" spans="1:11" x14ac:dyDescent="0.2">
      <c r="A492" s="2"/>
      <c r="B492" s="2"/>
      <c r="C492" s="2"/>
      <c r="D492" s="2"/>
      <c r="E492" s="2"/>
      <c r="F492" s="2"/>
      <c r="H492" s="21"/>
      <c r="I492" s="21"/>
      <c r="J492" s="21"/>
      <c r="K492" s="21"/>
    </row>
    <row r="493" spans="1:11" x14ac:dyDescent="0.2">
      <c r="A493" s="2"/>
      <c r="B493" s="2"/>
      <c r="C493" s="2"/>
      <c r="D493" s="2"/>
      <c r="E493" s="2"/>
      <c r="F493" s="2"/>
      <c r="H493" s="21"/>
      <c r="I493" s="21"/>
      <c r="J493" s="21"/>
    </row>
    <row r="494" spans="1:11" x14ac:dyDescent="0.2">
      <c r="A494" s="2"/>
      <c r="B494" s="2"/>
      <c r="C494" s="2"/>
      <c r="D494" s="2"/>
      <c r="E494" s="2"/>
      <c r="F494" s="2"/>
      <c r="H494" s="21"/>
      <c r="I494" s="21"/>
      <c r="J494" s="21"/>
    </row>
    <row r="495" spans="1:11" x14ac:dyDescent="0.2">
      <c r="A495" s="2"/>
      <c r="B495" s="2"/>
      <c r="C495" s="2"/>
      <c r="D495" s="2"/>
      <c r="E495" s="2"/>
      <c r="F495" s="2"/>
      <c r="H495" s="21"/>
      <c r="I495" s="21"/>
      <c r="J495" s="21"/>
    </row>
    <row r="496" spans="1:11" x14ac:dyDescent="0.2">
      <c r="A496" s="2"/>
      <c r="B496" s="2"/>
      <c r="C496" s="2"/>
      <c r="D496" s="2"/>
      <c r="E496" s="2"/>
      <c r="F496" s="2"/>
      <c r="H496" s="21"/>
      <c r="I496" s="21"/>
      <c r="J496" s="21"/>
      <c r="K496" s="21"/>
    </row>
    <row r="497" spans="1:11" x14ac:dyDescent="0.2">
      <c r="A497" s="2"/>
      <c r="B497" s="2"/>
      <c r="C497" s="2"/>
      <c r="D497" s="2"/>
      <c r="E497" s="2"/>
      <c r="F497" s="2"/>
      <c r="H497" s="21"/>
      <c r="I497" s="21"/>
      <c r="J497" s="21"/>
    </row>
    <row r="498" spans="1:11" x14ac:dyDescent="0.2">
      <c r="A498" s="2"/>
      <c r="B498" s="2"/>
      <c r="C498" s="2"/>
      <c r="D498" s="2"/>
      <c r="E498" s="2"/>
      <c r="F498" s="2"/>
      <c r="H498" s="21"/>
      <c r="I498" s="21"/>
      <c r="J498" s="21"/>
      <c r="K498" s="21"/>
    </row>
    <row r="499" spans="1:11" x14ac:dyDescent="0.2">
      <c r="A499" s="2"/>
      <c r="B499" s="2"/>
      <c r="C499" s="2"/>
      <c r="D499" s="2"/>
      <c r="E499" s="2"/>
      <c r="F499" s="2"/>
      <c r="H499" s="21"/>
      <c r="I499" s="21"/>
      <c r="J499" s="21"/>
    </row>
    <row r="500" spans="1:11" x14ac:dyDescent="0.2">
      <c r="A500" s="2"/>
      <c r="B500" s="2"/>
      <c r="C500" s="2"/>
      <c r="D500" s="2"/>
      <c r="E500" s="2"/>
      <c r="F500" s="2"/>
      <c r="H500" s="21"/>
      <c r="I500" s="21"/>
      <c r="J500" s="21"/>
    </row>
    <row r="501" spans="1:11" x14ac:dyDescent="0.2">
      <c r="A501" s="2"/>
      <c r="B501" s="2"/>
      <c r="C501" s="2"/>
      <c r="D501" s="2"/>
      <c r="E501" s="2"/>
      <c r="F501" s="2"/>
      <c r="H501" s="21"/>
      <c r="I501" s="21"/>
      <c r="J501" s="21"/>
    </row>
    <row r="502" spans="1:11" x14ac:dyDescent="0.2">
      <c r="A502" s="2"/>
      <c r="B502" s="2"/>
      <c r="C502" s="2"/>
      <c r="D502" s="2"/>
      <c r="E502" s="2"/>
      <c r="F502" s="2"/>
      <c r="H502" s="21"/>
      <c r="I502" s="21"/>
      <c r="J502" s="21"/>
      <c r="K502" s="21"/>
    </row>
    <row r="503" spans="1:11" x14ac:dyDescent="0.2">
      <c r="A503" s="2"/>
      <c r="B503" s="2"/>
      <c r="C503" s="2"/>
      <c r="D503" s="2"/>
      <c r="E503" s="2"/>
      <c r="F503" s="2"/>
      <c r="H503" s="21"/>
      <c r="I503" s="21"/>
      <c r="J503" s="21"/>
      <c r="K503" s="21"/>
    </row>
    <row r="504" spans="1:11" x14ac:dyDescent="0.2">
      <c r="A504" s="2"/>
      <c r="B504" s="2"/>
      <c r="C504" s="2"/>
      <c r="D504" s="2"/>
      <c r="E504" s="2"/>
      <c r="F504" s="2"/>
      <c r="H504" s="21"/>
      <c r="I504" s="21"/>
      <c r="J504" s="21"/>
    </row>
    <row r="505" spans="1:11" x14ac:dyDescent="0.2">
      <c r="A505" s="2"/>
      <c r="B505" s="2"/>
      <c r="C505" s="2"/>
      <c r="D505" s="2"/>
      <c r="E505" s="2"/>
      <c r="F505" s="2"/>
      <c r="H505" s="21"/>
      <c r="I505" s="21"/>
      <c r="J505" s="21"/>
    </row>
    <row r="506" spans="1:11" x14ac:dyDescent="0.2">
      <c r="A506" s="2"/>
      <c r="B506" s="2"/>
      <c r="C506" s="2"/>
      <c r="D506" s="2"/>
      <c r="E506" s="2"/>
      <c r="F506" s="2"/>
      <c r="H506" s="21"/>
      <c r="I506" s="21"/>
      <c r="J506" s="21"/>
    </row>
    <row r="507" spans="1:11" x14ac:dyDescent="0.2">
      <c r="A507" s="2"/>
      <c r="B507" s="2"/>
      <c r="C507" s="2"/>
      <c r="D507" s="2"/>
      <c r="E507" s="2"/>
      <c r="F507" s="2"/>
      <c r="H507" s="21"/>
      <c r="I507" s="21"/>
      <c r="J507" s="21"/>
    </row>
    <row r="508" spans="1:11" x14ac:dyDescent="0.2">
      <c r="A508" s="2"/>
      <c r="B508" s="2"/>
      <c r="C508" s="2"/>
      <c r="D508" s="2"/>
      <c r="E508" s="2"/>
      <c r="F508" s="2"/>
      <c r="H508" s="21"/>
      <c r="I508" s="21"/>
      <c r="J508" s="21"/>
    </row>
    <row r="509" spans="1:11" x14ac:dyDescent="0.2">
      <c r="A509" s="2"/>
      <c r="B509" s="2"/>
      <c r="C509" s="2"/>
      <c r="D509" s="2"/>
      <c r="E509" s="2"/>
      <c r="F509" s="2"/>
      <c r="H509" s="21"/>
      <c r="I509" s="21"/>
      <c r="J509" s="21"/>
    </row>
    <row r="510" spans="1:11" x14ac:dyDescent="0.2">
      <c r="A510" s="2"/>
      <c r="B510" s="2"/>
      <c r="C510" s="2"/>
      <c r="D510" s="2"/>
      <c r="E510" s="2"/>
      <c r="F510" s="2"/>
      <c r="H510" s="21"/>
      <c r="I510" s="21"/>
      <c r="J510" s="21"/>
    </row>
    <row r="511" spans="1:11" x14ac:dyDescent="0.2">
      <c r="A511" s="2"/>
      <c r="B511" s="2"/>
      <c r="C511" s="2"/>
      <c r="D511" s="2"/>
      <c r="E511" s="2"/>
      <c r="F511" s="2"/>
      <c r="H511" s="21"/>
      <c r="I511" s="21"/>
      <c r="J511" s="21"/>
      <c r="K511" s="21"/>
    </row>
    <row r="512" spans="1:11" x14ac:dyDescent="0.2">
      <c r="A512" s="2"/>
      <c r="B512" s="2"/>
      <c r="C512" s="2"/>
      <c r="D512" s="2"/>
      <c r="E512" s="2"/>
      <c r="F512" s="2"/>
      <c r="H512" s="21"/>
      <c r="I512" s="21"/>
      <c r="J512" s="21"/>
      <c r="K512" s="21"/>
    </row>
    <row r="513" spans="1:11" x14ac:dyDescent="0.2">
      <c r="A513" s="2"/>
      <c r="B513" s="2"/>
      <c r="C513" s="2"/>
      <c r="D513" s="2"/>
      <c r="E513" s="2"/>
      <c r="F513" s="2"/>
      <c r="H513" s="21"/>
      <c r="I513" s="21"/>
      <c r="J513" s="21"/>
      <c r="K513" s="21"/>
    </row>
    <row r="514" spans="1:11" x14ac:dyDescent="0.2">
      <c r="A514" s="2"/>
      <c r="B514" s="2"/>
      <c r="C514" s="2"/>
      <c r="D514" s="2"/>
      <c r="E514" s="2"/>
      <c r="F514" s="2"/>
      <c r="H514" s="21"/>
      <c r="I514" s="21"/>
      <c r="J514" s="21"/>
      <c r="K514" s="21"/>
    </row>
    <row r="515" spans="1:11" x14ac:dyDescent="0.2">
      <c r="A515" s="2"/>
      <c r="B515" s="2"/>
      <c r="C515" s="2"/>
      <c r="D515" s="2"/>
      <c r="E515" s="2"/>
      <c r="F515" s="2"/>
      <c r="H515" s="21"/>
      <c r="I515" s="21"/>
      <c r="J515" s="21"/>
      <c r="K515" s="21"/>
    </row>
    <row r="516" spans="1:11" x14ac:dyDescent="0.2">
      <c r="A516" s="2"/>
      <c r="B516" s="2"/>
      <c r="C516" s="2"/>
      <c r="D516" s="2"/>
      <c r="E516" s="2"/>
      <c r="F516" s="2"/>
      <c r="H516" s="21"/>
      <c r="I516" s="21"/>
      <c r="J516" s="21"/>
      <c r="K516" s="21"/>
    </row>
    <row r="517" spans="1:11" x14ac:dyDescent="0.2">
      <c r="A517" s="2"/>
      <c r="B517" s="2"/>
      <c r="C517" s="2"/>
      <c r="D517" s="2"/>
      <c r="E517" s="2"/>
      <c r="F517" s="2"/>
      <c r="H517" s="21"/>
      <c r="I517" s="21"/>
      <c r="J517" s="21"/>
      <c r="K517" s="21"/>
    </row>
    <row r="518" spans="1:11" x14ac:dyDescent="0.2">
      <c r="A518" s="2"/>
      <c r="B518" s="2"/>
      <c r="C518" s="2"/>
      <c r="D518" s="2"/>
      <c r="E518" s="2"/>
      <c r="F518" s="2"/>
      <c r="H518" s="21"/>
      <c r="I518" s="21"/>
      <c r="J518" s="21"/>
      <c r="K518" s="21"/>
    </row>
    <row r="519" spans="1:11" x14ac:dyDescent="0.2">
      <c r="A519" s="2"/>
      <c r="B519" s="2"/>
      <c r="C519" s="2"/>
      <c r="D519" s="2"/>
      <c r="E519" s="2"/>
      <c r="F519" s="2"/>
      <c r="H519" s="21"/>
      <c r="I519" s="21"/>
      <c r="J519" s="21"/>
      <c r="K519" s="21"/>
    </row>
    <row r="520" spans="1:11" x14ac:dyDescent="0.2">
      <c r="A520" s="2"/>
      <c r="B520" s="2"/>
      <c r="C520" s="2"/>
      <c r="D520" s="2"/>
      <c r="E520" s="2"/>
      <c r="F520" s="2"/>
      <c r="H520" s="21"/>
      <c r="I520" s="21"/>
      <c r="J520" s="21"/>
      <c r="K520" s="21"/>
    </row>
    <row r="521" spans="1:11" x14ac:dyDescent="0.2">
      <c r="A521" s="2"/>
      <c r="B521" s="2"/>
      <c r="C521" s="2"/>
      <c r="D521" s="2"/>
      <c r="E521" s="2"/>
      <c r="F521" s="2"/>
      <c r="H521" s="21"/>
      <c r="I521" s="21"/>
      <c r="J521" s="21"/>
    </row>
    <row r="522" spans="1:11" x14ac:dyDescent="0.2">
      <c r="A522" s="2"/>
      <c r="B522" s="2"/>
      <c r="C522" s="2"/>
      <c r="D522" s="2"/>
      <c r="E522" s="2"/>
      <c r="F522" s="2"/>
      <c r="H522" s="21"/>
      <c r="I522" s="21"/>
      <c r="J522" s="21"/>
      <c r="K522" s="21"/>
    </row>
    <row r="523" spans="1:11" x14ac:dyDescent="0.2">
      <c r="A523" s="2"/>
      <c r="B523" s="2"/>
      <c r="C523" s="2"/>
      <c r="D523" s="2"/>
      <c r="E523" s="2"/>
      <c r="F523" s="2"/>
      <c r="H523" s="21"/>
      <c r="I523" s="21"/>
      <c r="J523" s="21"/>
      <c r="K523" s="21"/>
    </row>
    <row r="524" spans="1:11" x14ac:dyDescent="0.2">
      <c r="A524" s="2"/>
      <c r="B524" s="2"/>
      <c r="C524" s="2"/>
      <c r="D524" s="2"/>
      <c r="E524" s="2"/>
      <c r="F524" s="2"/>
      <c r="H524" s="21"/>
      <c r="I524" s="21"/>
      <c r="J524" s="21"/>
      <c r="K524" s="21"/>
    </row>
    <row r="525" spans="1:11" x14ac:dyDescent="0.2">
      <c r="A525" s="2"/>
      <c r="B525" s="2"/>
      <c r="C525" s="2"/>
      <c r="D525" s="2"/>
      <c r="E525" s="2"/>
      <c r="F525" s="2"/>
      <c r="H525" s="21"/>
      <c r="I525" s="21"/>
      <c r="J525" s="21"/>
      <c r="K525" s="21"/>
    </row>
    <row r="526" spans="1:11" x14ac:dyDescent="0.2">
      <c r="A526" s="2"/>
      <c r="B526" s="2"/>
      <c r="C526" s="2"/>
      <c r="D526" s="2"/>
      <c r="E526" s="2"/>
      <c r="F526" s="2"/>
      <c r="H526" s="21"/>
      <c r="I526" s="21"/>
      <c r="J526" s="21"/>
    </row>
    <row r="527" spans="1:11" x14ac:dyDescent="0.2">
      <c r="A527" s="2"/>
      <c r="B527" s="2"/>
      <c r="C527" s="2"/>
      <c r="D527" s="2"/>
      <c r="E527" s="2"/>
      <c r="F527" s="2"/>
      <c r="H527" s="21"/>
      <c r="I527" s="21"/>
      <c r="J527" s="21"/>
    </row>
    <row r="528" spans="1:11" x14ac:dyDescent="0.2">
      <c r="A528" s="2"/>
      <c r="B528" s="2"/>
      <c r="C528" s="2"/>
      <c r="D528" s="2"/>
      <c r="E528" s="2"/>
      <c r="F528" s="2"/>
      <c r="H528" s="21"/>
      <c r="I528" s="21"/>
      <c r="J528" s="21"/>
    </row>
    <row r="529" spans="1:11" x14ac:dyDescent="0.2">
      <c r="A529" s="2"/>
      <c r="B529" s="2"/>
      <c r="C529" s="2"/>
      <c r="D529" s="2"/>
      <c r="E529" s="2"/>
      <c r="F529" s="2"/>
      <c r="H529" s="21"/>
      <c r="I529" s="21"/>
      <c r="J529" s="21"/>
    </row>
    <row r="530" spans="1:11" x14ac:dyDescent="0.2">
      <c r="A530" s="2"/>
      <c r="B530" s="2"/>
      <c r="C530" s="2"/>
      <c r="D530" s="2"/>
      <c r="E530" s="2"/>
      <c r="F530" s="2"/>
      <c r="H530" s="21"/>
      <c r="I530" s="21"/>
      <c r="J530" s="21"/>
    </row>
    <row r="531" spans="1:11" x14ac:dyDescent="0.2">
      <c r="A531" s="2"/>
      <c r="B531" s="2"/>
      <c r="C531" s="2"/>
      <c r="D531" s="2"/>
      <c r="E531" s="2"/>
      <c r="F531" s="2"/>
      <c r="H531" s="21"/>
      <c r="I531" s="21"/>
      <c r="J531" s="21"/>
    </row>
    <row r="532" spans="1:11" x14ac:dyDescent="0.2">
      <c r="A532" s="2"/>
      <c r="B532" s="2"/>
      <c r="C532" s="2"/>
      <c r="D532" s="2"/>
      <c r="E532" s="2"/>
      <c r="F532" s="2"/>
      <c r="H532" s="21"/>
      <c r="I532" s="21"/>
      <c r="J532" s="21"/>
      <c r="K532" s="21"/>
    </row>
    <row r="533" spans="1:11" x14ac:dyDescent="0.2">
      <c r="A533" s="2"/>
      <c r="B533" s="2"/>
      <c r="C533" s="2"/>
      <c r="D533" s="2"/>
      <c r="E533" s="2"/>
      <c r="F533" s="2"/>
    </row>
    <row r="534" spans="1:11" x14ac:dyDescent="0.2">
      <c r="A534" s="2"/>
      <c r="B534" s="2"/>
      <c r="C534" s="2"/>
      <c r="D534" s="2"/>
      <c r="E534" s="2"/>
      <c r="F534" s="2"/>
      <c r="H534" s="21"/>
      <c r="I534" s="21"/>
      <c r="J534" s="21"/>
    </row>
    <row r="535" spans="1:11" x14ac:dyDescent="0.2">
      <c r="A535" s="2"/>
      <c r="B535" s="2"/>
      <c r="C535" s="2"/>
      <c r="D535" s="2"/>
      <c r="E535" s="2"/>
      <c r="F535" s="2"/>
      <c r="H535" s="21"/>
      <c r="I535" s="21"/>
      <c r="J535" s="21"/>
    </row>
    <row r="536" spans="1:11" x14ac:dyDescent="0.2">
      <c r="A536" s="2"/>
      <c r="B536" s="2"/>
      <c r="C536" s="2"/>
      <c r="D536" s="2"/>
      <c r="E536" s="2"/>
      <c r="F536" s="2"/>
    </row>
    <row r="537" spans="1:11" x14ac:dyDescent="0.2">
      <c r="A537" s="2"/>
      <c r="B537" s="2"/>
      <c r="C537" s="2"/>
      <c r="D537" s="2"/>
      <c r="E537" s="2"/>
      <c r="F537" s="2"/>
      <c r="H537" s="21"/>
      <c r="I537" s="21"/>
      <c r="J537" s="21"/>
      <c r="K537" s="21"/>
    </row>
    <row r="538" spans="1:11" x14ac:dyDescent="0.2">
      <c r="A538" s="2"/>
      <c r="B538" s="2"/>
      <c r="C538" s="2"/>
      <c r="D538" s="2"/>
      <c r="E538" s="2"/>
      <c r="F538" s="2"/>
      <c r="H538" s="21"/>
      <c r="I538" s="21"/>
      <c r="J538" s="21"/>
      <c r="K538" s="21"/>
    </row>
    <row r="539" spans="1:11" x14ac:dyDescent="0.2">
      <c r="A539" s="2"/>
      <c r="B539" s="2"/>
      <c r="C539" s="2"/>
      <c r="D539" s="2"/>
      <c r="E539" s="2"/>
      <c r="F539" s="2"/>
      <c r="H539" s="21"/>
      <c r="I539" s="21"/>
      <c r="J539" s="21"/>
      <c r="K539" s="21"/>
    </row>
    <row r="540" spans="1:11" x14ac:dyDescent="0.2">
      <c r="A540" s="2"/>
      <c r="B540" s="2"/>
      <c r="C540" s="2"/>
      <c r="D540" s="2"/>
      <c r="E540" s="2"/>
      <c r="F540" s="2"/>
      <c r="H540" s="21"/>
      <c r="I540" s="21"/>
      <c r="J540" s="21"/>
      <c r="K540" s="21"/>
    </row>
    <row r="541" spans="1:11" x14ac:dyDescent="0.2">
      <c r="A541" s="2"/>
      <c r="B541" s="2"/>
      <c r="C541" s="2"/>
      <c r="D541" s="2"/>
      <c r="E541" s="2"/>
      <c r="F541" s="2"/>
      <c r="H541" s="21"/>
      <c r="I541" s="21"/>
      <c r="J541" s="21"/>
      <c r="K541" s="21"/>
    </row>
    <row r="542" spans="1:11" x14ac:dyDescent="0.2">
      <c r="A542" s="2"/>
      <c r="B542" s="2"/>
      <c r="C542" s="2"/>
      <c r="D542" s="2"/>
      <c r="E542" s="2"/>
      <c r="F542" s="2"/>
      <c r="H542" s="21"/>
      <c r="I542" s="21"/>
      <c r="J542" s="21"/>
      <c r="K542" s="21"/>
    </row>
    <row r="543" spans="1:11" x14ac:dyDescent="0.2">
      <c r="A543" s="2"/>
      <c r="B543" s="2"/>
      <c r="C543" s="2"/>
      <c r="D543" s="2"/>
      <c r="E543" s="2"/>
      <c r="F543" s="2"/>
      <c r="H543" s="21"/>
      <c r="I543" s="21"/>
      <c r="J543" s="21"/>
    </row>
    <row r="544" spans="1:11" x14ac:dyDescent="0.2">
      <c r="A544" s="2"/>
      <c r="B544" s="2"/>
      <c r="C544" s="2"/>
      <c r="D544" s="2"/>
      <c r="E544" s="2"/>
      <c r="F544" s="2"/>
      <c r="H544" s="21"/>
      <c r="I544" s="21"/>
      <c r="J544" s="21"/>
    </row>
    <row r="545" spans="1:13" x14ac:dyDescent="0.2">
      <c r="A545" s="2"/>
      <c r="B545" s="2"/>
      <c r="C545" s="2"/>
      <c r="D545" s="2"/>
      <c r="E545" s="2"/>
      <c r="F545" s="2"/>
      <c r="H545" s="21"/>
      <c r="I545" s="21"/>
      <c r="J545" s="21"/>
    </row>
    <row r="546" spans="1:13" x14ac:dyDescent="0.2">
      <c r="A546" s="2"/>
      <c r="B546" s="2"/>
      <c r="C546" s="2"/>
      <c r="D546" s="2"/>
      <c r="E546" s="2"/>
      <c r="F546" s="2"/>
      <c r="H546" s="21"/>
      <c r="I546" s="21"/>
      <c r="J546" s="21"/>
      <c r="K546" s="21"/>
      <c r="L546" s="21"/>
      <c r="M546" s="21"/>
    </row>
    <row r="547" spans="1:13" x14ac:dyDescent="0.2">
      <c r="A547" s="2"/>
      <c r="B547" s="2"/>
      <c r="C547" s="2"/>
      <c r="D547" s="2"/>
      <c r="E547" s="2"/>
      <c r="F547" s="2"/>
      <c r="H547" s="21"/>
      <c r="I547" s="21"/>
      <c r="J547" s="21"/>
    </row>
    <row r="548" spans="1:13" x14ac:dyDescent="0.2">
      <c r="A548" s="2"/>
      <c r="B548" s="2"/>
      <c r="C548" s="2"/>
      <c r="D548" s="2"/>
      <c r="E548" s="2"/>
      <c r="F548" s="2"/>
      <c r="H548" s="21"/>
      <c r="I548" s="21"/>
      <c r="J548" s="21"/>
    </row>
    <row r="549" spans="1:13" x14ac:dyDescent="0.2">
      <c r="A549" s="2"/>
      <c r="B549" s="2"/>
      <c r="C549" s="2"/>
      <c r="D549" s="2"/>
      <c r="E549" s="2"/>
      <c r="F549" s="2"/>
      <c r="H549" s="21"/>
      <c r="I549" s="21"/>
      <c r="J549" s="21"/>
    </row>
    <row r="550" spans="1:13" x14ac:dyDescent="0.2">
      <c r="A550" s="2"/>
      <c r="B550" s="2"/>
      <c r="C550" s="2"/>
      <c r="D550" s="2"/>
      <c r="E550" s="2"/>
      <c r="F550" s="2"/>
      <c r="H550" s="21"/>
      <c r="I550" s="21"/>
      <c r="J550" s="21"/>
    </row>
    <row r="551" spans="1:13" x14ac:dyDescent="0.2">
      <c r="A551" s="2"/>
      <c r="B551" s="2"/>
      <c r="C551" s="2"/>
      <c r="D551" s="2"/>
      <c r="E551" s="2"/>
      <c r="F551" s="2"/>
      <c r="H551" s="21"/>
      <c r="I551" s="21"/>
      <c r="J551" s="21"/>
      <c r="K551" s="21"/>
    </row>
    <row r="552" spans="1:13" x14ac:dyDescent="0.2">
      <c r="A552" s="2"/>
      <c r="B552" s="2"/>
      <c r="C552" s="2"/>
      <c r="D552" s="2"/>
      <c r="E552" s="2"/>
      <c r="F552" s="2"/>
      <c r="H552" s="21"/>
      <c r="I552" s="21"/>
      <c r="J552" s="21"/>
      <c r="K552" s="21"/>
    </row>
    <row r="553" spans="1:13" x14ac:dyDescent="0.2">
      <c r="A553" s="2"/>
      <c r="B553" s="2"/>
      <c r="C553" s="2"/>
      <c r="D553" s="2"/>
      <c r="E553" s="2"/>
      <c r="F553" s="2"/>
      <c r="H553" s="21"/>
      <c r="I553" s="21"/>
      <c r="J553" s="21"/>
      <c r="K553" s="21"/>
    </row>
    <row r="554" spans="1:13" x14ac:dyDescent="0.2">
      <c r="A554" s="2"/>
      <c r="B554" s="2"/>
      <c r="C554" s="2"/>
      <c r="D554" s="2"/>
      <c r="E554" s="2"/>
      <c r="F554" s="2"/>
      <c r="H554" s="21"/>
      <c r="I554" s="21"/>
      <c r="J554" s="21"/>
      <c r="K554" s="21"/>
    </row>
    <row r="555" spans="1:13" x14ac:dyDescent="0.2">
      <c r="A555" s="2"/>
      <c r="B555" s="2"/>
      <c r="C555" s="2"/>
      <c r="D555" s="2"/>
      <c r="E555" s="2"/>
      <c r="F555" s="2"/>
      <c r="H555" s="21"/>
      <c r="I555" s="21"/>
      <c r="J555" s="21"/>
    </row>
    <row r="556" spans="1:13" x14ac:dyDescent="0.2">
      <c r="A556" s="2"/>
      <c r="B556" s="2"/>
      <c r="C556" s="2"/>
      <c r="D556" s="2"/>
      <c r="E556" s="2"/>
      <c r="F556" s="2"/>
      <c r="H556" s="21"/>
      <c r="I556" s="21"/>
      <c r="J556" s="21"/>
      <c r="K556" s="21"/>
    </row>
    <row r="557" spans="1:13" x14ac:dyDescent="0.2">
      <c r="A557" s="2"/>
      <c r="B557" s="2"/>
      <c r="C557" s="2"/>
      <c r="D557" s="2"/>
      <c r="E557" s="2"/>
      <c r="F557" s="2"/>
      <c r="H557" s="21"/>
      <c r="I557" s="21"/>
      <c r="J557" s="21"/>
      <c r="K557" s="21"/>
    </row>
    <row r="558" spans="1:13" x14ac:dyDescent="0.2">
      <c r="A558" s="2"/>
      <c r="B558" s="2"/>
      <c r="C558" s="2"/>
      <c r="D558" s="2"/>
      <c r="E558" s="2"/>
      <c r="F558" s="2"/>
      <c r="H558" s="21"/>
      <c r="I558" s="21"/>
      <c r="J558" s="21"/>
    </row>
    <row r="559" spans="1:13" x14ac:dyDescent="0.2">
      <c r="A559" s="2"/>
      <c r="B559" s="2"/>
      <c r="C559" s="2"/>
      <c r="D559" s="2"/>
      <c r="E559" s="2"/>
      <c r="F559" s="2"/>
      <c r="H559" s="21"/>
      <c r="I559" s="21"/>
      <c r="J559" s="21"/>
    </row>
    <row r="560" spans="1:13" x14ac:dyDescent="0.2">
      <c r="A560" s="2"/>
      <c r="B560" s="2"/>
      <c r="C560" s="2"/>
      <c r="D560" s="2"/>
      <c r="E560" s="2"/>
      <c r="F560" s="2"/>
      <c r="H560" s="21"/>
      <c r="I560" s="21"/>
      <c r="J560" s="21"/>
      <c r="K560" s="21"/>
    </row>
    <row r="561" spans="1:11" x14ac:dyDescent="0.2">
      <c r="A561" s="2"/>
      <c r="B561" s="2"/>
      <c r="C561" s="2"/>
      <c r="D561" s="2"/>
      <c r="E561" s="2"/>
      <c r="F561" s="2"/>
      <c r="H561" s="21"/>
      <c r="I561" s="21"/>
      <c r="J561" s="21"/>
      <c r="K561" s="21"/>
    </row>
    <row r="562" spans="1:11" x14ac:dyDescent="0.2">
      <c r="A562" s="2"/>
      <c r="B562" s="2"/>
      <c r="C562" s="2"/>
      <c r="D562" s="2"/>
      <c r="E562" s="2"/>
      <c r="F562" s="2"/>
      <c r="H562" s="21"/>
      <c r="I562" s="21"/>
      <c r="J562" s="21"/>
      <c r="K562" s="21"/>
    </row>
    <row r="563" spans="1:11" x14ac:dyDescent="0.2">
      <c r="A563" s="2"/>
      <c r="B563" s="2"/>
      <c r="C563" s="2"/>
      <c r="D563" s="2"/>
      <c r="E563" s="2"/>
      <c r="F563" s="2"/>
      <c r="H563" s="21"/>
      <c r="I563" s="21"/>
      <c r="J563" s="21"/>
      <c r="K563" s="21"/>
    </row>
    <row r="564" spans="1:11" x14ac:dyDescent="0.2">
      <c r="A564" s="2"/>
      <c r="B564" s="2"/>
      <c r="C564" s="2"/>
      <c r="D564" s="2"/>
      <c r="E564" s="2"/>
      <c r="F564" s="2"/>
      <c r="H564" s="21"/>
      <c r="I564" s="21"/>
      <c r="J564" s="21"/>
    </row>
    <row r="565" spans="1:11" x14ac:dyDescent="0.2">
      <c r="A565" s="2"/>
      <c r="B565" s="2"/>
      <c r="C565" s="2"/>
      <c r="D565" s="2"/>
      <c r="E565" s="2"/>
      <c r="F565" s="2"/>
      <c r="H565" s="21"/>
      <c r="I565" s="21"/>
      <c r="J565" s="21"/>
    </row>
    <row r="566" spans="1:11" x14ac:dyDescent="0.2">
      <c r="A566" s="2"/>
      <c r="B566" s="2"/>
      <c r="C566" s="2"/>
      <c r="D566" s="2"/>
      <c r="E566" s="2"/>
      <c r="F566" s="2"/>
      <c r="H566" s="21"/>
      <c r="I566" s="21"/>
      <c r="J566" s="21"/>
    </row>
    <row r="567" spans="1:11" x14ac:dyDescent="0.2">
      <c r="A567" s="2"/>
      <c r="B567" s="2"/>
      <c r="C567" s="2"/>
      <c r="D567" s="2"/>
      <c r="E567" s="2"/>
      <c r="F567" s="2"/>
      <c r="H567" s="21"/>
      <c r="I567" s="21"/>
      <c r="J567" s="21"/>
    </row>
    <row r="568" spans="1:11" x14ac:dyDescent="0.2">
      <c r="A568" s="2"/>
      <c r="B568" s="2"/>
      <c r="C568" s="2"/>
      <c r="D568" s="2"/>
      <c r="E568" s="2"/>
      <c r="F568" s="2"/>
      <c r="H568" s="21"/>
      <c r="I568" s="21"/>
      <c r="J568" s="21"/>
      <c r="K568" s="21"/>
    </row>
    <row r="569" spans="1:11" x14ac:dyDescent="0.2">
      <c r="A569" s="2"/>
      <c r="B569" s="2"/>
      <c r="C569" s="2"/>
      <c r="D569" s="2"/>
      <c r="E569" s="2"/>
      <c r="F569" s="2"/>
      <c r="H569" s="21"/>
      <c r="I569" s="21"/>
      <c r="J569" s="21"/>
      <c r="K569" s="21"/>
    </row>
    <row r="570" spans="1:11" x14ac:dyDescent="0.2">
      <c r="A570" s="2"/>
      <c r="B570" s="2"/>
      <c r="C570" s="2"/>
      <c r="D570" s="2"/>
      <c r="E570" s="2"/>
      <c r="F570" s="2"/>
      <c r="H570" s="21"/>
      <c r="I570" s="21"/>
      <c r="J570" s="21"/>
      <c r="K570" s="21"/>
    </row>
    <row r="571" spans="1:11" x14ac:dyDescent="0.2">
      <c r="A571" s="2"/>
      <c r="B571" s="2"/>
      <c r="C571" s="2"/>
      <c r="D571" s="2"/>
      <c r="E571" s="2"/>
      <c r="F571" s="2"/>
      <c r="H571" s="21"/>
      <c r="I571" s="21"/>
      <c r="J571" s="21"/>
      <c r="K571" s="21"/>
    </row>
    <row r="572" spans="1:11" x14ac:dyDescent="0.2">
      <c r="A572" s="2"/>
      <c r="B572" s="2"/>
      <c r="C572" s="2"/>
      <c r="D572" s="2"/>
      <c r="E572" s="2"/>
      <c r="F572" s="2"/>
      <c r="H572" s="21"/>
      <c r="I572" s="21"/>
      <c r="J572" s="21"/>
      <c r="K572" s="21"/>
    </row>
    <row r="573" spans="1:11" x14ac:dyDescent="0.2">
      <c r="A573" s="2"/>
      <c r="B573" s="2"/>
      <c r="C573" s="2"/>
      <c r="D573" s="2"/>
      <c r="E573" s="2"/>
      <c r="F573" s="2"/>
      <c r="H573" s="21"/>
      <c r="I573" s="21"/>
      <c r="J573" s="21"/>
      <c r="K573" s="21"/>
    </row>
    <row r="574" spans="1:11" x14ac:dyDescent="0.2">
      <c r="A574" s="2"/>
      <c r="B574" s="2"/>
      <c r="C574" s="2"/>
      <c r="D574" s="2"/>
      <c r="E574" s="2"/>
      <c r="F574" s="2"/>
      <c r="H574" s="21"/>
      <c r="I574" s="21"/>
      <c r="J574" s="21"/>
      <c r="K574" s="21"/>
    </row>
    <row r="575" spans="1:11" x14ac:dyDescent="0.2">
      <c r="A575" s="2"/>
      <c r="B575" s="2"/>
      <c r="C575" s="2"/>
      <c r="D575" s="2"/>
      <c r="E575" s="2"/>
      <c r="F575" s="2"/>
      <c r="H575" s="21"/>
      <c r="I575" s="21"/>
      <c r="J575" s="21"/>
      <c r="K575" s="21"/>
    </row>
    <row r="576" spans="1:11" x14ac:dyDescent="0.2">
      <c r="A576" s="2"/>
      <c r="B576" s="2"/>
      <c r="C576" s="2"/>
      <c r="D576" s="2"/>
      <c r="E576" s="2"/>
      <c r="F576" s="2"/>
      <c r="H576" s="21"/>
      <c r="I576" s="21"/>
      <c r="J576" s="21"/>
      <c r="K576" s="21"/>
    </row>
    <row r="577" spans="1:13" x14ac:dyDescent="0.2">
      <c r="A577" s="2"/>
      <c r="B577" s="2"/>
      <c r="C577" s="2"/>
      <c r="D577" s="2"/>
      <c r="E577" s="2"/>
      <c r="F577" s="2"/>
      <c r="H577" s="21"/>
      <c r="I577" s="21"/>
      <c r="J577" s="21"/>
      <c r="K577" s="21"/>
    </row>
    <row r="578" spans="1:13" x14ac:dyDescent="0.2">
      <c r="A578" s="2"/>
      <c r="B578" s="2"/>
      <c r="C578" s="2"/>
      <c r="D578" s="2"/>
      <c r="E578" s="2"/>
      <c r="F578" s="2"/>
      <c r="H578" s="21"/>
      <c r="I578" s="21"/>
      <c r="J578" s="21"/>
      <c r="K578" s="21"/>
    </row>
    <row r="579" spans="1:13" x14ac:dyDescent="0.2">
      <c r="A579" s="2"/>
      <c r="B579" s="2"/>
      <c r="C579" s="2"/>
      <c r="D579" s="2"/>
      <c r="E579" s="2"/>
      <c r="F579" s="2"/>
      <c r="H579" s="21"/>
      <c r="I579" s="21"/>
      <c r="J579" s="21"/>
    </row>
    <row r="580" spans="1:13" x14ac:dyDescent="0.2">
      <c r="A580" s="2"/>
      <c r="B580" s="2"/>
      <c r="C580" s="2"/>
      <c r="D580" s="2"/>
      <c r="E580" s="2"/>
      <c r="F580" s="2"/>
      <c r="H580" s="21"/>
      <c r="I580" s="21"/>
      <c r="J580" s="21"/>
    </row>
    <row r="581" spans="1:13" x14ac:dyDescent="0.2">
      <c r="A581" s="2"/>
      <c r="B581" s="2"/>
      <c r="C581" s="2"/>
      <c r="D581" s="2"/>
      <c r="E581" s="2"/>
      <c r="F581" s="2"/>
      <c r="H581" s="21"/>
      <c r="I581" s="21"/>
      <c r="J581" s="21"/>
    </row>
    <row r="582" spans="1:13" x14ac:dyDescent="0.2">
      <c r="A582" s="2"/>
      <c r="B582" s="2"/>
      <c r="C582" s="2"/>
      <c r="D582" s="2"/>
      <c r="E582" s="2"/>
      <c r="F582" s="2"/>
      <c r="H582" s="21"/>
      <c r="I582" s="21"/>
      <c r="J582" s="21"/>
      <c r="K582" s="21"/>
    </row>
    <row r="583" spans="1:13" x14ac:dyDescent="0.2">
      <c r="A583" s="2"/>
      <c r="B583" s="2"/>
      <c r="C583" s="2"/>
      <c r="D583" s="2"/>
      <c r="E583" s="2"/>
      <c r="F583" s="2"/>
      <c r="H583" s="21"/>
      <c r="I583" s="21"/>
      <c r="J583" s="21"/>
      <c r="K583" s="21"/>
    </row>
    <row r="584" spans="1:13" x14ac:dyDescent="0.2">
      <c r="A584" s="2"/>
      <c r="B584" s="2"/>
      <c r="C584" s="2"/>
      <c r="D584" s="2"/>
      <c r="E584" s="2"/>
      <c r="F584" s="2"/>
      <c r="H584" s="21"/>
      <c r="I584" s="21"/>
      <c r="J584" s="21"/>
    </row>
    <row r="585" spans="1:13" x14ac:dyDescent="0.2">
      <c r="A585" s="2"/>
      <c r="B585" s="2"/>
      <c r="C585" s="2"/>
      <c r="D585" s="2"/>
      <c r="E585" s="2"/>
      <c r="F585" s="2"/>
      <c r="H585" s="21"/>
      <c r="I585" s="21"/>
      <c r="J585" s="21"/>
    </row>
    <row r="586" spans="1:13" x14ac:dyDescent="0.2">
      <c r="A586" s="2"/>
      <c r="B586" s="2"/>
      <c r="C586" s="2"/>
      <c r="D586" s="2"/>
      <c r="E586" s="2"/>
      <c r="F586" s="2"/>
      <c r="H586" s="21"/>
      <c r="I586" s="21"/>
      <c r="J586" s="21"/>
    </row>
    <row r="587" spans="1:13" x14ac:dyDescent="0.2">
      <c r="A587" s="2"/>
      <c r="B587" s="2"/>
      <c r="C587" s="2"/>
      <c r="D587" s="2"/>
      <c r="E587" s="2"/>
      <c r="F587" s="2"/>
      <c r="H587" s="21"/>
      <c r="I587" s="21"/>
      <c r="J587" s="21"/>
    </row>
    <row r="588" spans="1:13" x14ac:dyDescent="0.2">
      <c r="A588" s="2"/>
      <c r="B588" s="2"/>
      <c r="C588" s="2"/>
      <c r="D588" s="2"/>
      <c r="E588" s="2"/>
      <c r="F588" s="2"/>
      <c r="H588" s="21"/>
      <c r="I588" s="21"/>
      <c r="J588" s="21"/>
      <c r="K588" s="21"/>
    </row>
    <row r="589" spans="1:13" x14ac:dyDescent="0.2">
      <c r="A589" s="2"/>
      <c r="B589" s="2"/>
      <c r="C589" s="2"/>
      <c r="D589" s="2"/>
      <c r="E589" s="2"/>
      <c r="F589" s="2"/>
      <c r="H589" s="21"/>
      <c r="I589" s="21"/>
      <c r="J589" s="21"/>
      <c r="K589" s="21"/>
    </row>
    <row r="590" spans="1:13" x14ac:dyDescent="0.2">
      <c r="A590" s="2"/>
      <c r="B590" s="2"/>
      <c r="C590" s="2"/>
      <c r="D590" s="2"/>
      <c r="E590" s="2"/>
      <c r="F590" s="2"/>
      <c r="J590" s="21"/>
      <c r="M590" s="21"/>
    </row>
    <row r="591" spans="1:13" x14ac:dyDescent="0.2">
      <c r="A591" s="2"/>
      <c r="B591" s="2"/>
      <c r="C591" s="2"/>
      <c r="D591" s="2"/>
      <c r="E591" s="2"/>
      <c r="F591" s="2"/>
      <c r="H591" s="21"/>
      <c r="I591" s="21"/>
      <c r="J591" s="21"/>
      <c r="K591" s="21"/>
    </row>
    <row r="592" spans="1:13" x14ac:dyDescent="0.2">
      <c r="A592" s="2"/>
      <c r="B592" s="2"/>
      <c r="C592" s="2"/>
      <c r="D592" s="2"/>
      <c r="E592" s="2"/>
      <c r="F592" s="2"/>
      <c r="H592" s="21"/>
      <c r="I592" s="21"/>
      <c r="J592" s="21"/>
      <c r="K592" s="21"/>
    </row>
    <row r="593" spans="1:13" x14ac:dyDescent="0.2">
      <c r="A593" s="2"/>
      <c r="B593" s="2"/>
      <c r="C593" s="2"/>
      <c r="D593" s="2"/>
      <c r="E593" s="2"/>
      <c r="F593" s="2"/>
      <c r="H593" s="21"/>
      <c r="I593" s="21"/>
      <c r="J593" s="21"/>
    </row>
    <row r="594" spans="1:13" x14ac:dyDescent="0.2">
      <c r="A594" s="2"/>
      <c r="B594" s="2"/>
      <c r="C594" s="2"/>
      <c r="D594" s="2"/>
      <c r="E594" s="2"/>
      <c r="F594" s="2"/>
      <c r="H594" s="21"/>
      <c r="I594" s="21"/>
      <c r="J594" s="21"/>
    </row>
    <row r="595" spans="1:13" x14ac:dyDescent="0.2">
      <c r="A595" s="2"/>
      <c r="B595" s="2"/>
      <c r="C595" s="2"/>
      <c r="D595" s="2"/>
      <c r="E595" s="2"/>
      <c r="F595" s="2"/>
      <c r="H595" s="21"/>
      <c r="I595" s="21"/>
      <c r="J595" s="21"/>
    </row>
    <row r="596" spans="1:13" x14ac:dyDescent="0.2">
      <c r="A596" s="2"/>
      <c r="B596" s="2"/>
      <c r="C596" s="2"/>
      <c r="D596" s="2"/>
      <c r="E596" s="2"/>
      <c r="F596" s="2"/>
      <c r="H596" s="21"/>
      <c r="I596" s="21"/>
      <c r="J596" s="21"/>
    </row>
    <row r="597" spans="1:13" x14ac:dyDescent="0.2">
      <c r="H597" s="21"/>
      <c r="I597" s="21"/>
      <c r="J597" s="21"/>
      <c r="K597" s="21"/>
    </row>
    <row r="598" spans="1:13" x14ac:dyDescent="0.2">
      <c r="H598" s="21"/>
      <c r="I598" s="21"/>
      <c r="J598" s="21"/>
      <c r="K598" s="21"/>
    </row>
    <row r="599" spans="1:13" x14ac:dyDescent="0.2">
      <c r="H599" s="21"/>
      <c r="I599" s="21"/>
      <c r="J599" s="21"/>
      <c r="K599" s="21"/>
    </row>
    <row r="600" spans="1:13" x14ac:dyDescent="0.2">
      <c r="H600" s="21"/>
      <c r="I600" s="21"/>
      <c r="J600" s="21"/>
      <c r="K600" s="21"/>
    </row>
    <row r="601" spans="1:13" x14ac:dyDescent="0.2">
      <c r="J601" s="21"/>
      <c r="K601" s="21"/>
      <c r="L601" s="21"/>
      <c r="M601" s="21"/>
    </row>
    <row r="602" spans="1:13" x14ac:dyDescent="0.2">
      <c r="H602" s="21"/>
      <c r="I602" s="21"/>
      <c r="J602" s="21"/>
      <c r="K602" s="21"/>
    </row>
    <row r="603" spans="1:13" x14ac:dyDescent="0.2">
      <c r="H603" s="21"/>
      <c r="I603" s="21"/>
      <c r="J603" s="21"/>
      <c r="K603" s="21"/>
    </row>
    <row r="604" spans="1:13" x14ac:dyDescent="0.2">
      <c r="H604" s="21"/>
      <c r="I604" s="21"/>
      <c r="J604" s="21"/>
    </row>
    <row r="605" spans="1:13" x14ac:dyDescent="0.2">
      <c r="H605" s="21"/>
      <c r="I605" s="21"/>
      <c r="J605" s="21"/>
    </row>
    <row r="606" spans="1:13" x14ac:dyDescent="0.2">
      <c r="H606" s="21"/>
      <c r="I606" s="21"/>
      <c r="J606" s="21"/>
      <c r="K606" s="21"/>
      <c r="L606" s="21"/>
      <c r="M606" s="21"/>
    </row>
    <row r="607" spans="1:13" x14ac:dyDescent="0.2">
      <c r="H607" s="21"/>
      <c r="I607" s="21"/>
      <c r="J607" s="21"/>
    </row>
    <row r="608" spans="1:13" x14ac:dyDescent="0.2">
      <c r="H608" s="21"/>
      <c r="I608" s="21"/>
      <c r="J608" s="21"/>
    </row>
    <row r="609" spans="8:11" x14ac:dyDescent="0.2">
      <c r="H609" s="21"/>
      <c r="I609" s="21"/>
      <c r="J609" s="21"/>
    </row>
    <row r="610" spans="8:11" x14ac:dyDescent="0.2">
      <c r="H610" s="21"/>
      <c r="I610" s="21"/>
      <c r="J610" s="21"/>
    </row>
    <row r="611" spans="8:11" x14ac:dyDescent="0.2">
      <c r="H611" s="21"/>
      <c r="I611" s="21"/>
      <c r="J611" s="21"/>
    </row>
    <row r="612" spans="8:11" x14ac:dyDescent="0.2">
      <c r="H612" s="21"/>
      <c r="I612" s="21"/>
      <c r="J612" s="21"/>
    </row>
    <row r="613" spans="8:11" x14ac:dyDescent="0.2">
      <c r="H613" s="21"/>
      <c r="I613" s="21"/>
      <c r="J613" s="21"/>
      <c r="K613" s="21"/>
    </row>
    <row r="614" spans="8:11" x14ac:dyDescent="0.2">
      <c r="H614" s="21"/>
      <c r="I614" s="21"/>
      <c r="J614" s="21"/>
      <c r="K614" s="21"/>
    </row>
    <row r="615" spans="8:11" x14ac:dyDescent="0.2">
      <c r="H615" s="21"/>
      <c r="I615" s="21"/>
      <c r="J615" s="21"/>
      <c r="K615" s="21"/>
    </row>
    <row r="616" spans="8:11" x14ac:dyDescent="0.2">
      <c r="H616" s="21"/>
      <c r="I616" s="21"/>
      <c r="J616" s="21"/>
    </row>
    <row r="617" spans="8:11" x14ac:dyDescent="0.2">
      <c r="H617" s="21"/>
      <c r="I617" s="21"/>
      <c r="J617" s="21"/>
    </row>
    <row r="618" spans="8:11" x14ac:dyDescent="0.2">
      <c r="H618" s="21"/>
      <c r="I618" s="21"/>
      <c r="J618" s="21"/>
    </row>
    <row r="619" spans="8:11" x14ac:dyDescent="0.2">
      <c r="H619" s="21"/>
      <c r="I619" s="21"/>
      <c r="J619" s="21"/>
    </row>
    <row r="620" spans="8:11" x14ac:dyDescent="0.2">
      <c r="H620" s="21"/>
      <c r="I620" s="21"/>
      <c r="J620" s="21"/>
    </row>
    <row r="621" spans="8:11" x14ac:dyDescent="0.2">
      <c r="H621" s="21"/>
      <c r="I621" s="21"/>
      <c r="J621" s="21"/>
    </row>
    <row r="622" spans="8:11" x14ac:dyDescent="0.2">
      <c r="H622" s="21"/>
      <c r="I622" s="21"/>
      <c r="J622" s="21"/>
    </row>
    <row r="623" spans="8:11" x14ac:dyDescent="0.2">
      <c r="H623" s="21"/>
      <c r="I623" s="21"/>
      <c r="J623" s="21"/>
    </row>
    <row r="624" spans="8:11" x14ac:dyDescent="0.2">
      <c r="H624" s="21"/>
      <c r="I624" s="21"/>
      <c r="J624" s="21"/>
    </row>
    <row r="625" spans="8:13" x14ac:dyDescent="0.2">
      <c r="H625" s="21"/>
      <c r="I625" s="21"/>
      <c r="J625" s="21"/>
    </row>
    <row r="626" spans="8:13" x14ac:dyDescent="0.2">
      <c r="H626" s="21"/>
      <c r="I626" s="21"/>
      <c r="J626" s="21"/>
    </row>
    <row r="627" spans="8:13" x14ac:dyDescent="0.2">
      <c r="H627" s="21"/>
      <c r="I627" s="21"/>
      <c r="J627" s="21"/>
    </row>
    <row r="628" spans="8:13" x14ac:dyDescent="0.2">
      <c r="H628" s="21"/>
      <c r="I628" s="21"/>
      <c r="J628" s="21"/>
    </row>
    <row r="629" spans="8:13" x14ac:dyDescent="0.2">
      <c r="H629" s="21"/>
      <c r="I629" s="21"/>
      <c r="J629" s="21"/>
    </row>
    <row r="630" spans="8:13" x14ac:dyDescent="0.2">
      <c r="H630" s="21"/>
      <c r="I630" s="21"/>
      <c r="J630" s="21"/>
    </row>
    <row r="631" spans="8:13" x14ac:dyDescent="0.2">
      <c r="H631" s="21"/>
      <c r="I631" s="21"/>
      <c r="J631" s="21"/>
    </row>
    <row r="632" spans="8:13" x14ac:dyDescent="0.2">
      <c r="H632" s="21"/>
      <c r="I632" s="21"/>
      <c r="J632" s="21"/>
    </row>
    <row r="633" spans="8:13" x14ac:dyDescent="0.2">
      <c r="H633" s="21"/>
      <c r="I633" s="21"/>
      <c r="J633" s="21"/>
      <c r="K633" s="21"/>
      <c r="L633" s="21"/>
      <c r="M633" s="21"/>
    </row>
    <row r="634" spans="8:13" x14ac:dyDescent="0.2">
      <c r="H634" s="21"/>
      <c r="I634" s="21"/>
      <c r="J634" s="21"/>
      <c r="K634" s="21"/>
      <c r="L634" s="21"/>
      <c r="M634" s="21"/>
    </row>
    <row r="635" spans="8:13" x14ac:dyDescent="0.2">
      <c r="H635" s="21"/>
      <c r="I635" s="21"/>
      <c r="J635" s="21"/>
      <c r="K635" s="21"/>
    </row>
    <row r="637" spans="8:13" x14ac:dyDescent="0.2">
      <c r="H637" s="21"/>
      <c r="I637" s="21"/>
      <c r="J637" s="21"/>
    </row>
    <row r="638" spans="8:13" x14ac:dyDescent="0.2">
      <c r="H638" s="21"/>
      <c r="I638" s="21"/>
      <c r="J638" s="21"/>
    </row>
    <row r="639" spans="8:13" x14ac:dyDescent="0.2">
      <c r="H639" s="21"/>
      <c r="I639" s="21"/>
      <c r="J639" s="21"/>
    </row>
    <row r="640" spans="8:13" x14ac:dyDescent="0.2">
      <c r="H640" s="21"/>
      <c r="I640" s="21"/>
      <c r="J640" s="21"/>
    </row>
    <row r="642" spans="8:11" x14ac:dyDescent="0.2">
      <c r="J642" s="21"/>
      <c r="K642" s="21"/>
    </row>
    <row r="643" spans="8:11" x14ac:dyDescent="0.2">
      <c r="J643" s="21"/>
      <c r="K643" s="21"/>
    </row>
    <row r="644" spans="8:11" x14ac:dyDescent="0.2">
      <c r="J644" s="21"/>
      <c r="K644" s="21"/>
    </row>
    <row r="645" spans="8:11" x14ac:dyDescent="0.2">
      <c r="J645" s="21"/>
      <c r="K645" s="21"/>
    </row>
    <row r="646" spans="8:11" x14ac:dyDescent="0.2">
      <c r="J646" s="21"/>
      <c r="K646" s="21"/>
    </row>
    <row r="647" spans="8:11" x14ac:dyDescent="0.2">
      <c r="J647" s="21"/>
      <c r="K647" s="21"/>
    </row>
    <row r="648" spans="8:11" x14ac:dyDescent="0.2">
      <c r="H648" s="21"/>
      <c r="I648" s="21"/>
      <c r="J648" s="21"/>
    </row>
    <row r="649" spans="8:11" x14ac:dyDescent="0.2">
      <c r="H649" s="21"/>
      <c r="I649" s="21"/>
      <c r="J649" s="21"/>
    </row>
    <row r="650" spans="8:11" x14ac:dyDescent="0.2">
      <c r="J650" s="21"/>
      <c r="K650" s="21"/>
    </row>
    <row r="651" spans="8:11" x14ac:dyDescent="0.2">
      <c r="J651" s="21"/>
      <c r="K651" s="21"/>
    </row>
    <row r="652" spans="8:11" x14ac:dyDescent="0.2">
      <c r="J652" s="21"/>
      <c r="K652" s="21"/>
    </row>
    <row r="653" spans="8:11" x14ac:dyDescent="0.2">
      <c r="J653" s="21"/>
      <c r="K653" s="21"/>
    </row>
    <row r="654" spans="8:11" x14ac:dyDescent="0.2">
      <c r="J654" s="21"/>
      <c r="K654" s="21"/>
    </row>
    <row r="655" spans="8:11" x14ac:dyDescent="0.2">
      <c r="H655" s="21"/>
      <c r="I655" s="21"/>
      <c r="J655" s="21"/>
      <c r="K655" s="21"/>
    </row>
    <row r="656" spans="8:11" x14ac:dyDescent="0.2">
      <c r="H656" s="21"/>
      <c r="I656" s="21"/>
      <c r="J656" s="21"/>
    </row>
    <row r="657" spans="8:11" x14ac:dyDescent="0.2">
      <c r="H657" s="21"/>
      <c r="I657" s="21"/>
      <c r="J657" s="21"/>
      <c r="K657" s="21"/>
    </row>
    <row r="659" spans="8:11" x14ac:dyDescent="0.2">
      <c r="H659" s="21"/>
      <c r="I659" s="21"/>
      <c r="J659" s="21"/>
    </row>
    <row r="660" spans="8:11" x14ac:dyDescent="0.2">
      <c r="H660" s="21"/>
      <c r="I660" s="21"/>
      <c r="J660" s="21"/>
    </row>
    <row r="661" spans="8:11" x14ac:dyDescent="0.2">
      <c r="H661" s="21"/>
      <c r="I661" s="21"/>
      <c r="J661" s="21"/>
      <c r="K661" s="21"/>
    </row>
    <row r="662" spans="8:11" x14ac:dyDescent="0.2">
      <c r="H662" s="21"/>
      <c r="I662" s="21"/>
      <c r="J662" s="21"/>
    </row>
    <row r="663" spans="8:11" x14ac:dyDescent="0.2">
      <c r="H663" s="21"/>
      <c r="I663" s="21"/>
      <c r="J663" s="21"/>
      <c r="K663" s="21"/>
    </row>
    <row r="664" spans="8:11" x14ac:dyDescent="0.2">
      <c r="H664" s="21"/>
      <c r="I664" s="21"/>
      <c r="J664" s="21"/>
      <c r="K664" s="21"/>
    </row>
    <row r="665" spans="8:11" x14ac:dyDescent="0.2">
      <c r="J665" s="21"/>
      <c r="K665" s="21"/>
    </row>
    <row r="666" spans="8:11" x14ac:dyDescent="0.2">
      <c r="J666" s="21"/>
      <c r="K666" s="21"/>
    </row>
    <row r="667" spans="8:11" x14ac:dyDescent="0.2">
      <c r="J667" s="21"/>
      <c r="K667" s="21"/>
    </row>
    <row r="668" spans="8:11" x14ac:dyDescent="0.2">
      <c r="J668" s="21"/>
      <c r="K668" s="21"/>
    </row>
    <row r="669" spans="8:11" x14ac:dyDescent="0.2">
      <c r="J669" s="21"/>
      <c r="K669" s="21"/>
    </row>
    <row r="670" spans="8:11" x14ac:dyDescent="0.2">
      <c r="J670" s="21"/>
      <c r="K670" s="21"/>
    </row>
    <row r="671" spans="8:11" x14ac:dyDescent="0.2">
      <c r="H671" s="21"/>
      <c r="I671" s="21"/>
      <c r="J671" s="21"/>
      <c r="K671" s="21"/>
    </row>
    <row r="672" spans="8:11" x14ac:dyDescent="0.2">
      <c r="H672" s="21"/>
      <c r="I672" s="21"/>
      <c r="J672" s="21"/>
    </row>
    <row r="673" spans="5:13" x14ac:dyDescent="0.2">
      <c r="H673" s="21"/>
      <c r="I673" s="21"/>
      <c r="J673" s="21"/>
      <c r="K673" s="21"/>
    </row>
    <row r="675" spans="5:13" x14ac:dyDescent="0.2">
      <c r="J675" s="21"/>
      <c r="K675" s="21"/>
    </row>
    <row r="676" spans="5:13" x14ac:dyDescent="0.2">
      <c r="J676" s="21"/>
      <c r="K676" s="21"/>
    </row>
    <row r="677" spans="5:13" x14ac:dyDescent="0.2">
      <c r="J677" s="21"/>
      <c r="K677" s="21"/>
    </row>
    <row r="678" spans="5:13" x14ac:dyDescent="0.2">
      <c r="J678" s="21"/>
      <c r="K678" s="21"/>
    </row>
    <row r="679" spans="5:13" x14ac:dyDescent="0.2">
      <c r="E679" s="327"/>
      <c r="H679" s="21"/>
      <c r="I679" s="21"/>
      <c r="J679" s="21"/>
    </row>
    <row r="680" spans="5:13" x14ac:dyDescent="0.2">
      <c r="H680" s="21"/>
      <c r="I680" s="21"/>
      <c r="J680" s="21"/>
      <c r="K680" s="21"/>
    </row>
    <row r="682" spans="5:13" x14ac:dyDescent="0.2">
      <c r="J682" s="21"/>
      <c r="K682" s="21"/>
    </row>
    <row r="683" spans="5:13" x14ac:dyDescent="0.2">
      <c r="J683" s="21"/>
      <c r="K683" s="21"/>
    </row>
    <row r="684" spans="5:13" x14ac:dyDescent="0.2">
      <c r="H684" s="21"/>
      <c r="I684" s="21"/>
      <c r="J684" s="21"/>
    </row>
    <row r="685" spans="5:13" x14ac:dyDescent="0.2">
      <c r="H685" s="21"/>
      <c r="I685" s="21"/>
      <c r="J685" s="21"/>
    </row>
    <row r="686" spans="5:13" x14ac:dyDescent="0.2">
      <c r="H686" s="21"/>
      <c r="I686" s="21"/>
      <c r="J686" s="21"/>
      <c r="K686" s="21"/>
      <c r="L686" s="21"/>
      <c r="M686" s="21"/>
    </row>
    <row r="687" spans="5:13" x14ac:dyDescent="0.2">
      <c r="E687" s="327"/>
      <c r="H687" s="21"/>
      <c r="I687" s="21"/>
      <c r="J687" s="21"/>
      <c r="K687" s="21"/>
    </row>
    <row r="688" spans="5:13" x14ac:dyDescent="0.2">
      <c r="H688" s="21"/>
      <c r="I688" s="21"/>
      <c r="J688" s="21"/>
    </row>
    <row r="689" spans="8:13" x14ac:dyDescent="0.2">
      <c r="H689" s="21"/>
      <c r="I689" s="21"/>
      <c r="J689" s="21"/>
      <c r="K689" s="21"/>
      <c r="L689" s="21"/>
      <c r="M689" s="21"/>
    </row>
  </sheetData>
  <mergeCells count="58">
    <mergeCell ref="A428:C428"/>
    <mergeCell ref="A429:C429"/>
    <mergeCell ref="A430:C430"/>
    <mergeCell ref="A435:F435"/>
    <mergeCell ref="G435:J435"/>
    <mergeCell ref="A427:C427"/>
    <mergeCell ref="A376:C376"/>
    <mergeCell ref="A377:J377"/>
    <mergeCell ref="A404:C404"/>
    <mergeCell ref="A405:C405"/>
    <mergeCell ref="A406:C406"/>
    <mergeCell ref="A407:J407"/>
    <mergeCell ref="A422:C422"/>
    <mergeCell ref="A423:C423"/>
    <mergeCell ref="A424:C424"/>
    <mergeCell ref="A425:C425"/>
    <mergeCell ref="A426:C426"/>
    <mergeCell ref="A375:C375"/>
    <mergeCell ref="A303:C303"/>
    <mergeCell ref="A304:J304"/>
    <mergeCell ref="A322:C322"/>
    <mergeCell ref="A323:C323"/>
    <mergeCell ref="A324:C324"/>
    <mergeCell ref="A325:J325"/>
    <mergeCell ref="A359:C359"/>
    <mergeCell ref="A360:C360"/>
    <mergeCell ref="A361:C361"/>
    <mergeCell ref="A362:J362"/>
    <mergeCell ref="A374:C374"/>
    <mergeCell ref="A298:J298"/>
    <mergeCell ref="A82:J82"/>
    <mergeCell ref="A151:C151"/>
    <mergeCell ref="A152:J152"/>
    <mergeCell ref="A155:J155"/>
    <mergeCell ref="A286:C286"/>
    <mergeCell ref="A287:C287"/>
    <mergeCell ref="A288:C288"/>
    <mergeCell ref="A289:C289"/>
    <mergeCell ref="A290:C290"/>
    <mergeCell ref="A291:J291"/>
    <mergeCell ref="A297:C297"/>
    <mergeCell ref="A81:C81"/>
    <mergeCell ref="A17:J17"/>
    <mergeCell ref="A20:C20"/>
    <mergeCell ref="A21:J21"/>
    <mergeCell ref="A54:C54"/>
    <mergeCell ref="A55:F55"/>
    <mergeCell ref="A56:C56"/>
    <mergeCell ref="A57:F57"/>
    <mergeCell ref="A59:C59"/>
    <mergeCell ref="A60:J60"/>
    <mergeCell ref="A73:C73"/>
    <mergeCell ref="A74:J74"/>
    <mergeCell ref="A16:C16"/>
    <mergeCell ref="A2:J2"/>
    <mergeCell ref="A3:J3"/>
    <mergeCell ref="I5:J5"/>
    <mergeCell ref="A8:J8"/>
  </mergeCells>
  <phoneticPr fontId="23" type="noConversion"/>
  <pageMargins left="0.25" right="0.2" top="0.24" bottom="0.2" header="0.3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 decembrie 2019 </vt:lpstr>
      <vt:lpstr>'12 decembrie 2019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2019-12-18T16:48:57Z</cp:lastPrinted>
  <dcterms:created xsi:type="dcterms:W3CDTF">2019-11-25T11:32:08Z</dcterms:created>
  <dcterms:modified xsi:type="dcterms:W3CDTF">2019-12-18T16:49:26Z</dcterms:modified>
</cp:coreProperties>
</file>