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activeTab="0"/>
  </bookViews>
  <sheets>
    <sheet name="11 iulie 2019 " sheetId="1" r:id="rId1"/>
  </sheets>
  <definedNames/>
  <calcPr fullCalcOnLoad="1"/>
</workbook>
</file>

<file path=xl/sharedStrings.xml><?xml version="1.0" encoding="utf-8"?>
<sst xmlns="http://schemas.openxmlformats.org/spreadsheetml/2006/main" count="756" uniqueCount="314">
  <si>
    <t>TOTAL 84/71</t>
  </si>
  <si>
    <t>MUNICIPIUL SATU MARE</t>
  </si>
  <si>
    <t>02</t>
  </si>
  <si>
    <t>51/71</t>
  </si>
  <si>
    <t>Total 51/71</t>
  </si>
  <si>
    <t>54/71</t>
  </si>
  <si>
    <t>Total 54/71</t>
  </si>
  <si>
    <t>Total 66/71</t>
  </si>
  <si>
    <t>Total 67/71</t>
  </si>
  <si>
    <t>Cap.51.02 Autoritati publice si actiuni externe</t>
  </si>
  <si>
    <t>Cap.54.02 Alte servicii publice generale</t>
  </si>
  <si>
    <t>Cap. 65.02 " Invatamant "</t>
  </si>
  <si>
    <t>65/71</t>
  </si>
  <si>
    <t>TOTAL 65/71</t>
  </si>
  <si>
    <t>Cap. 66.02 "Sanatate"</t>
  </si>
  <si>
    <t>66/71</t>
  </si>
  <si>
    <t>Cap 67.02 "Cultura , recreere si religie</t>
  </si>
  <si>
    <t>67/71</t>
  </si>
  <si>
    <t>Cap.68.02 "Asigurari si asistenta sociala"</t>
  </si>
  <si>
    <t>68/71</t>
  </si>
  <si>
    <t>TOTAL 68/71</t>
  </si>
  <si>
    <t>Cap. 70.02 "Locuinte, servicii si dezvoltare publica'</t>
  </si>
  <si>
    <t>70/71</t>
  </si>
  <si>
    <t>TOTAL 70/71</t>
  </si>
  <si>
    <t>Cap 84.02 "Transporturi"</t>
  </si>
  <si>
    <t>84/71</t>
  </si>
  <si>
    <t xml:space="preserve">TOTAL SECTIUNEA DE DEZVOLTARE </t>
  </si>
  <si>
    <t>Echipamente și aplicații informatice</t>
  </si>
  <si>
    <t>Lucrari de modernizare la Piata de alimente Nr.2 din municipiul Satu Mare</t>
  </si>
  <si>
    <t>Mobilier urban (conform Anexa 5.1)</t>
  </si>
  <si>
    <t>Achiziţie balustradă de protecţie zona Burdea-Soarelui - cu montaj</t>
  </si>
  <si>
    <t>Exproprieri pe amplasamentul Podului nr. 3, str.Ștrandului</t>
  </si>
  <si>
    <t>Modernizări străzi de pământ în municipiul Satu Mare - strada Depozitelor</t>
  </si>
  <si>
    <t>Pod peste râul Someș - Amplasament str. Ștrandului</t>
  </si>
  <si>
    <t>Modernizarea străzii 1 Iunie</t>
  </si>
  <si>
    <t>Modernizarea strazii Lunca Sighet</t>
  </si>
  <si>
    <t>Modernizarea strazii Marasti</t>
  </si>
  <si>
    <t>Modernizare strazi Alexandru Vlahuta, Bixadului, Ceferistilor, Livada, Locomotivei si Masinistilor</t>
  </si>
  <si>
    <t>Modernizare strada Ferăstrău</t>
  </si>
  <si>
    <t>PT Pod peste râul Someș - Amplasament str. Ștrandului</t>
  </si>
  <si>
    <t>Reparaţii capitale Pod Decebal</t>
  </si>
  <si>
    <t>Servicii de dirigenţie de şantier pentru "Reparaţii capitale Pod Decebal"</t>
  </si>
  <si>
    <t>Servicii de dirigenţie de şantier pentru "Modernizare Drum Carei"</t>
  </si>
  <si>
    <t>Servicii de dirigenţie de şantier pentru Modernizări străzi de pămȃnt în municipiul Satu-Mare – Strada Depozitelor</t>
  </si>
  <si>
    <t>Asistenţă tehnică din partea proiectantului pentru Modernizări străzi de pămȃnt în municipiul Satu-Mare – Strada Depozitelor</t>
  </si>
  <si>
    <t>Servicii de dirigenţie de şantier pentru Modernizare strada Lunca Sighet</t>
  </si>
  <si>
    <t>Servicii de dirigenţie de şantier pentru  Modernizare strada 1 Iunie</t>
  </si>
  <si>
    <t xml:space="preserve">Servicii de dirigenţie de şantier pentru Modernizare strada Mărăști </t>
  </si>
  <si>
    <t>Servicii de dirigenţie de şantier pentru Modernizare strada Ferăstrău</t>
  </si>
  <si>
    <t>Asistenţă tehnică din partea proiectantului pentru Reparaţii capitale Pod Decebal</t>
  </si>
  <si>
    <t>SF Reabilitarea clădirii unităţii de învăţământ situată pe strada Wolfenbuttel nr. 6-8</t>
  </si>
  <si>
    <t>PT Reabilitarea clădirii unităţii de învăţământ situată pe strada Wolfenbuttel nr. 6-8</t>
  </si>
  <si>
    <t>SF Complex sportiv</t>
  </si>
  <si>
    <t>SF Uzina de joaca, Amenajare spatii de recreere si petrecerea timpului liber</t>
  </si>
  <si>
    <t>SF Reabilitarea Grădinii Romei</t>
  </si>
  <si>
    <t>PT Uzina de joaca, Amenajare spatii de recreere si petrecerea timpului liber</t>
  </si>
  <si>
    <t>PT Reabilitarea Grădinii Romei</t>
  </si>
  <si>
    <t>SF Întocmire PUG al municipiului Satu Mare</t>
  </si>
  <si>
    <t>SF PUZ Zona Bercu Rosu</t>
  </si>
  <si>
    <t>SF PUZ centru istoric al municipiului Satu Mare</t>
  </si>
  <si>
    <t>SF Parcare etajată str. Decebal</t>
  </si>
  <si>
    <t>SF Parcare etajată str.Kogălniceanu</t>
  </si>
  <si>
    <t>SF Reabilitare baza sportivă str. 24 ianuarie, nr.2 (Club sportiv școlar)</t>
  </si>
  <si>
    <t>SF Pista de biciclete pe coronamentul digului mal drept al râului Someș de la stația de epurare până la limita administrativă a Municipilui Satu Mare spre comuna Dara</t>
  </si>
  <si>
    <t>SF Transformarea zonei degradate malurile Someşului ȋntre cele 2 poduri ȋn zonă de petrecere a timpului liber pentru comunitate</t>
  </si>
  <si>
    <t>PT Modernizare parcari in cvartalul din spatele blocurilor UU 1 UU 3 UU 5 UU 7 UU 9 UU 11 UU 13 de pe str Lucian Blaga</t>
  </si>
  <si>
    <t>PT Modernizare parcari in cvartalul delimitat de strazile Uzinei si Independentei si baza sportiva M.I.U.</t>
  </si>
  <si>
    <t>PT Modernizare parcari aferente blocurilor nr. 2, 4, 6, 8 de pe strada Ostrovului</t>
  </si>
  <si>
    <t xml:space="preserve">PT Modernizare parcari in cvartalul din spatele blocurilor 14, 17, 18, de pe strada Ostrovului </t>
  </si>
  <si>
    <t>PT Modernizare parcari in cvartatul delimitat de str. Ganea - Bargaului - Cibinului - Codrului</t>
  </si>
  <si>
    <t>PT Modernizare parcari in cvartatul delimitat de str. Lucian Blaga- Dorna- Ganea - Codrului</t>
  </si>
  <si>
    <t>PT Modernizare parcari in cvartatul delimitat de str. Ganea - Codrului - Cibinului - Dorna</t>
  </si>
  <si>
    <t>PT Modernizare parcari in cvartatul delimitat de str. Lucian Blaga - Dorna - Ganea - Ambudului</t>
  </si>
  <si>
    <t>PT Modernizare parcari in cvartatul delimitat de str.Ganea - Dorna - Cibinului - Ambudului</t>
  </si>
  <si>
    <t>PT Modernizare parcari in cvartatul delimitat de str.Lucian Blaga - Ambudului - Ganea - Alecu Russo</t>
  </si>
  <si>
    <t>PT Modernizare parcari in cvartatul delimitat de str. Ganea - Ambudului - Fantanele - Alecu Russo</t>
  </si>
  <si>
    <t>PT Construire parcări – curtea M8 – incinta curții de blocuri delimitată de bd. Independenței, str. Someșului, str. Jocului și piața agroalimentară Micro 17</t>
  </si>
  <si>
    <t>PT Construire parcări – curtea M19 – incinta curții de blocuri delimitată de str. Vasile Lupu, str. Belșugului, str. Bobocului, str. Jubileu</t>
  </si>
  <si>
    <t>PT Construire parcări – curtea M22 – incinta curții de blocuri delimitată de str. Nectarului, str. Someșului, str. Bobocului și str. Ion Vidu</t>
  </si>
  <si>
    <t>PT Construire parcări – curtea M39 – parcările delimitate de bd. Octavian Goga, strada Uzinei și parcul Soarelui, situate în curtea blocurilor UU4, UU6, UU8 și UU10, cu acces din str. Uzinei</t>
  </si>
  <si>
    <t xml:space="preserve">PT Construire parcări – curtea M40 – parcările curții de blocuri delimitată de bd. Octavian Goga, str. Uzinei și calea ferată, cu intrare din bd. Lucian Blaga </t>
  </si>
  <si>
    <t>DENUMIRE ACHIZITIE / OBIECTIV</t>
  </si>
  <si>
    <t>Capitol bugetar</t>
  </si>
  <si>
    <t>Credite angajament 
total</t>
  </si>
  <si>
    <t>Sursa Finantare (02 Buget Local )</t>
  </si>
  <si>
    <t>PT Reabilitare clădire internat situată pe strada Ceahlăului nr.1(liceul cu program sportiv)</t>
  </si>
  <si>
    <t>SF Modernizarea și extinderea traseului pietonal și velo Centru vechi</t>
  </si>
  <si>
    <t>PT Modernizarea și extinderea traseului pietonal și velo Centru vechi</t>
  </si>
  <si>
    <t>PT Transformarea zonei degradate malurile Someşului ȋntre cele 2 poduri ȋn zonă de petrecere a timpului liber pentru comunitate</t>
  </si>
  <si>
    <t>PT Parcare etajată str.Kogălniceanu</t>
  </si>
  <si>
    <t>PT Parcare etajată str. Decebal</t>
  </si>
  <si>
    <t>PT Reducerea traficului auto prin construirea unei paserele pentru pietoni şi biciclişti peste râul Someş zona centrală</t>
  </si>
  <si>
    <t>Modernizare parcari in cvartalul din spatele blocurilor UU 26 UU 24 UU22 de pe str Lucian Blaga si UH 7 UH9 UH 11 UH13 de pe str Independentei</t>
  </si>
  <si>
    <t>Modernizare parcari in Cvartalul delimitat de Str Independentei - Dima - Macinului - Bobocului - Papadiei</t>
  </si>
  <si>
    <t>Modernizare parcari in Cvartalul delimitat de Str Independentiei Somesului - Bobocului - Ion Vidu</t>
  </si>
  <si>
    <t>Modernizare parcari in Cvartalul delimitat de Str. Independentei - Ion Vidu Bobocului - Belsugului</t>
  </si>
  <si>
    <t>Modernizare parcari in Cvartalul delimitat de str Paulestiului Ion Vidu Parcul UFO</t>
  </si>
  <si>
    <t>Construire parcări – curtea M8 – incinta curții de blocuri delimitată de bd. Independenței, str. Someșului, str. Jocului și piața agroalimentară Micro 17</t>
  </si>
  <si>
    <t>Construire parcări – curtea M19 – incinta curții de blocuri delimitată de str. Vasile Lupu, str. Belșugului, str. Bobocului, str. Jubileu</t>
  </si>
  <si>
    <t>Construire parcări – curtea M22 – incinta curții de blocuri delimitată de str. Nectarului, str. Someșului, str. Bobocului și str. Ion Vidu</t>
  </si>
  <si>
    <t>SF Modernizarea pistei de biciclete Pod Golescu și construirea unui pasaj suprateran pentru pietoni și bicicliști în intersecția Crinul</t>
  </si>
  <si>
    <t>PT Amenajare pista de biciclete str.Botizului - Pod Golescu</t>
  </si>
  <si>
    <t>PRIMAR</t>
  </si>
  <si>
    <t>DIRECTOR EXECUTIV</t>
  </si>
  <si>
    <t xml:space="preserve">SEF SERVICIU </t>
  </si>
  <si>
    <t>SEF SERVICIU</t>
  </si>
  <si>
    <r>
      <t>Keresk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</rPr>
      <t>á</t>
    </r>
    <r>
      <rPr>
        <b/>
        <sz val="10"/>
        <rFont val="Arial"/>
        <family val="2"/>
      </rPr>
      <t>bor</t>
    </r>
  </si>
  <si>
    <t>ec.Lucia Ursu</t>
  </si>
  <si>
    <r>
      <t>Sz</t>
    </r>
    <r>
      <rPr>
        <b/>
        <sz val="10"/>
        <rFont val="Calibri"/>
        <family val="2"/>
      </rPr>
      <t>ü</t>
    </r>
    <r>
      <rPr>
        <b/>
        <sz val="10"/>
        <rFont val="Arial"/>
        <family val="2"/>
      </rPr>
      <t>cs Zsigmond</t>
    </r>
  </si>
  <si>
    <t>ec.Terezia Borbei</t>
  </si>
  <si>
    <t>PROGRAM 2020</t>
  </si>
  <si>
    <t>PROGRAM 2021</t>
  </si>
  <si>
    <t>PT Modernizare infrastructură educațională Liceul tehnologic ”Constantin Brâncuși”</t>
  </si>
  <si>
    <t>PT Transformarea zonei degradate Cubic în zonă de petrecere a timpului liber pentru comunitate</t>
  </si>
  <si>
    <t>PT 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</si>
  <si>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PT 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</si>
  <si>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PT 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</si>
  <si>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PT Regenararea fizică a zonei Ostrovului</t>
  </si>
  <si>
    <t>SF Regenerarea fizică şi socială a comunităţii marginalizate din zona Turnul Pompierilor - Regenerarea fizică a zonei Turnul Pompierilor prin activități care vizează dezvoltarea comunitară și siguranța publică</t>
  </si>
  <si>
    <t>SF Regenararea fizică a zonei Ostrovului</t>
  </si>
  <si>
    <t>Alimentare cont IID</t>
  </si>
  <si>
    <t xml:space="preserve">PT Amenajare terminal transjudețean – translocal, construirea unui depou pentru autobuze electrice/hibrid precum și a unei stații de încărcare și realizarea unui sistem de închiriere de biciclete pe str.Fabricii </t>
  </si>
  <si>
    <t>Servicii generale de consultantă în management pentru obiectivul „Pod peste râul Someş - amplasament str. Ştrandului”</t>
  </si>
  <si>
    <t>Autobuze</t>
  </si>
  <si>
    <t>Modernizare parcari in Cvartalul delimitat de Str Independentei - Jubileului - Bobocului - Belsugului</t>
  </si>
  <si>
    <t xml:space="preserve">                             TOTAL 74/71</t>
  </si>
  <si>
    <t>74/71</t>
  </si>
  <si>
    <t>Cap 74.02 "Protecția Mediului</t>
  </si>
  <si>
    <t>PT Modernizare strada Grădinarilor</t>
  </si>
  <si>
    <t xml:space="preserve">Transferuri de capital </t>
  </si>
  <si>
    <t>Servicii de dirigenţie de şantier pentru Modernizare parcări în Cvartalul delimitat de Str Independenței - Jubilelui - Bobocului – Belșugului</t>
  </si>
  <si>
    <t>Servicii de dirigenţie de şantier pentru Modernizare parcari in Cvartalul delimitat de str Paulestiului - Ion Vidu – Parcul UFO</t>
  </si>
  <si>
    <t>Servicii de dirigenţie de şantier pentru Modernizare parcari in Cvartalul delimitat de Str. Independentei - Ion Vidu Bobocului - Belsugului</t>
  </si>
  <si>
    <t>Servicii de dirigenţie de şantier pentru Modernizare parcari in Cvartalul delimitat de Str Independentei - Dima - Macinului - Bobocului - Papadiei</t>
  </si>
  <si>
    <t>Servicii de dirigenţie de şantier pentru Modernizare parcari in Cvartalul delimitat de Str Independentiei - Somesului - Bobocului - Ion Vidu</t>
  </si>
  <si>
    <t>Servicii de dirigenţie de şantier pentru Modernizare parcari în cvartalul din spatele blocurilor UU 26 UU 24 UU22 de pe str Lucian Blaga si UH 7 UH9 UH 11 UH13 de pe str Independentei</t>
  </si>
  <si>
    <t>Servicii de dirigenţie de şantier pentru Construire parcări – curtea M8 – incinta curții de blocuri delimitată de bd. Independenței, str. Someșului, str. Jocului și piața agroalimentară Micro 17</t>
  </si>
  <si>
    <t>Servicii de dirigenţie de şantier pentru Construire parcări – curtea M19 – incinta curții de blocuri delimitată de str.Vasile Lupu, str. Belșugului, str. Bobocului, str. Jubileu</t>
  </si>
  <si>
    <t>Servicii de dirigenţie de şantier pentru Construire parcări – curtea M22 – incinta curții de blocuri delimitată de str.Nectarului, str. Someșului, str. Bobocului și str. Ion Vidu</t>
  </si>
  <si>
    <t>Reactualizarea Hărții de zgomot a Municipiului Satu Mare</t>
  </si>
  <si>
    <t>Asistenţă tehnică din partea proiectantului pentru Pod peste râul Someș - Amplasament str. Ștrandului</t>
  </si>
  <si>
    <t>Asistenţă tehnică din partea proiectantului pentru Modernizare strada Ferăstrău</t>
  </si>
  <si>
    <t>SF Extinderea iluminatului public in parcarile din cartierele Micro 17, Carpati 1, Carpati 2</t>
  </si>
  <si>
    <t>PT Extinderea iluminatului public in parcarile din cartierele Micro 17, Carpati 1, Carpati 2</t>
  </si>
  <si>
    <t xml:space="preserve">Extindere iluminat public pe str. Dara, str. Botizului nr.63-65 (bloc 55,57,59), str. Victoriei, str.Gladiolei </t>
  </si>
  <si>
    <t xml:space="preserve">Modernizare strada Grădinarilor </t>
  </si>
  <si>
    <t>PT Extinderea iluminatului public pe străzile Mihai Viteazu, str.Crăieselor și parcarea situată pe strada Uzinei (lângă Pod Decebal)</t>
  </si>
  <si>
    <t>SF Extinderea iluminatului public pe străzile Mihai Viteazu, str.Crăieselor și parcarea situată pe strada Uzinei (lângă Pod Decebal)</t>
  </si>
  <si>
    <t>Achiziție teren Complex sportiv</t>
  </si>
  <si>
    <t>SF Extindere iluminat public pe str. Aurel Vlaicu</t>
  </si>
  <si>
    <t>PT Extindere iluminat public pe str. Aurel Vlaicu</t>
  </si>
  <si>
    <t xml:space="preserve">Asistenţă tehnică din partea proiectantului pentru Modernizare strada Grădinarilor </t>
  </si>
  <si>
    <t>Extinderea retelei de iluminat public pe Aleea Proiectantului</t>
  </si>
  <si>
    <t>Extindere iluminat public in curtile interioare a blocurilor situate pe str.Avram Iancu, nr.58;  Drum Carei bloc R31; b-dul Octavian Goga bloc 10; Calea Traian nr. 9 Bloc 5,6,7; str.Mircea Eliade-str.Petru Rareș-str.Goldiș Vasile-b-dul Cloșca;  aleea Milcov - aleea Universului</t>
  </si>
  <si>
    <t>Construire gard la Grădinița cu program prelungit nr.13, situată pe Aleea Milcov</t>
  </si>
  <si>
    <t>PT Regenerarea fizică şi socială a comunităţii marginalizate din zona Turnul Pompierilor - Regenerarea fizică a zonei Turnul Pompierilor prin activități care vizează dezvoltarea comunitară și siguranța publică</t>
  </si>
  <si>
    <t>Amenajare pistă de skateboard și terenuri de sport în parcul situat pe strada Ion Vidu 
(parc UFO)</t>
  </si>
  <si>
    <t>PT Modernizare pasaje pietonale care fac legătura între centru nou și digul de pe malul drept al râului Someș</t>
  </si>
  <si>
    <t>Modernizare pasaje pietonale care fac legătura între centru nou și digul de pe malul drept al râului Someș</t>
  </si>
  <si>
    <t xml:space="preserve">SF Stații de reîncărcare pentru vehicule electrice și electrice hibrid plug-in </t>
  </si>
  <si>
    <t>PROGRAM 2022</t>
  </si>
  <si>
    <t>PROGRAM    2023</t>
  </si>
  <si>
    <t>2019</t>
  </si>
  <si>
    <t>Lista creditelor de angajament și Programul multianual de investiții pe anii 2020, 2021, 2022 și 2023 aferentă obiectivelor de investiţii aprobate în 
Secţiunea de dezvoltare a bugetului local finanţate din surse proprii şi din fonduri externe nearambursabile 2019</t>
  </si>
  <si>
    <t>Îmbunătățirea calității mediului și a serviciilor urbane în zona periferică str. Alecu Russo  (str.Alecu Russo, str.Mierlei, str.Socului, str.Viilor)</t>
  </si>
  <si>
    <t>PT Îmbunătățirea calității mediului și a serviciilor urbane în zona periferică str. Alecu Russo  (str.Alecu Russo, str.Mierlei, str.Socului, str.Viilor)</t>
  </si>
  <si>
    <t>PT Modernizarea și extinderea traseului pietonal și velo Centru Nou</t>
  </si>
  <si>
    <t>Servicii de dirigenţie de şantier pentru MODERNIZARE STRADA GRĂDINARILOR</t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</si>
  <si>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</si>
  <si>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</si>
  <si>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Modernizare infrastructură educațională Grădinița nr.7</t>
  </si>
  <si>
    <t>Modernizare infrastructură educațională Grădinița nr.29 și Creșa Punguța cu doi bani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</si>
  <si>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</si>
  <si>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</si>
  <si>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nr.7</t>
  </si>
  <si>
    <t>Asistenţă tehnică din partea proiectantului pentru Modernizare infrastructură educațională Grădinița nr.29 și Creșa Punguța cu doi bani</t>
  </si>
  <si>
    <t>Modernizare infrastructură educațională Grădinița nr.7 - dotări</t>
  </si>
  <si>
    <t>Modernizare infrastructură educațională Grădinița nr.29 și Creșa Punguța cu doi bani - dotări</t>
  </si>
  <si>
    <t>Certificare energetică pentru Modernizare infrastructură educațională Grădinița nr.7</t>
  </si>
  <si>
    <t>Certificare energetică pentru Modernizare infrastructură educațională Grădinița nr.29 și Creșa Punguța cu doi bani</t>
  </si>
  <si>
    <t>Cap. 70  Locuinţe, servicii şi dezvoltare publică</t>
  </si>
  <si>
    <t>SF Modernizare str.Dorobantilor</t>
  </si>
  <si>
    <t>SF Largire b-dul L.Blaga, între str.Dorobanților și str.Căprioarei</t>
  </si>
  <si>
    <t>SF Achiziție Registrul local al semnalizării rutiere din municipiul Satu Mare</t>
  </si>
  <si>
    <t>Servicii de supervizare lucrari pentru Pod peste râul Someş - amplasament str. Ştrandului</t>
  </si>
  <si>
    <t>Servicii de dirigenţie de şantier pentru Modernizare parcari in cvartalul din spatele blocurilor 1A, 1B, 3A, 3B, 5, 7, 9A,9B, 9C, 11 de pe str Ostrovului</t>
  </si>
  <si>
    <t>Servicii de dirigenţie de şantier pentru Modernizare parcari in Cvartalul delimitat de str. Independentei - Brasov- Crisului - Somesului</t>
  </si>
  <si>
    <t>Servicii de dirigenţie de şantier pentru Modernizare parcari in Cvartalul delimitat Str. Brasov - Somesului - Jocului- Jean Luis Calderon</t>
  </si>
  <si>
    <t>Servicii de dirigenţie de şantier pentru Modernizare parcari in Cvartalul delimitat str. Brasov - Jean Luis Calderon - Besugului- Jocului</t>
  </si>
  <si>
    <t>Servicii de dirigenţie de şantier pentru Modernizare parcari in Cvartalul delimitat de Str. Independentei - Belsugului - Jocului - Triumph</t>
  </si>
  <si>
    <t>Servicii de dirigenţie de şantier pentru Modernizare parcari in cvartaturile delimitatea de str Paulesti - Ganea si alea Clabucet</t>
  </si>
  <si>
    <t>Servicii de dirigenţie de şantier pentru Modernizare parcari in cvartatul delimitat  de str. Lucian Blaga - Bargaului - Ganea</t>
  </si>
  <si>
    <t>Servicii de dirigenţie de şantier pentru Modernizare parcari in cvartatul delimitat de str Cibinului - Bargaului - Fantanele - Codrului</t>
  </si>
  <si>
    <t>Cap. 67 Cultură, recreere şi religie</t>
  </si>
  <si>
    <t>Crearea si amenajarea unei piste pentru biciclisti in zona de Nord din municipiul Satu Mare - Pista pentru biciclişti str. Bariţiu - str. Gorunului - DJ194A</t>
  </si>
  <si>
    <t>SF Înființarea unui centru pentru persoanele aflate în situații de risc în imobilul situat în municipiul Satu Mare, strada Parcului, nr.1</t>
  </si>
  <si>
    <t>SF Înființarea unui centru pentru persoanele adulte aflate în dificultate, în imobilul situat în municipiul Satu Mare, strada Lucian Blaga, nr.409</t>
  </si>
  <si>
    <t>Schimbarea corpurilor de iluminat pe strada Gheorghe Barițiu și Extinderea iluminatului public prin amplasarea de stâlpi fotovoltaici pe strada Gorunului, aferent pistei de biciclete</t>
  </si>
  <si>
    <t>Servicii de dirigenţie de şantier pentru Crearea si amenajarea unei piste pentru biciclisti in zona de Nord din municipiul Satu Mare - Pista pentru biciclişti str. Bariţiu - str. Gorunului - DJ194A</t>
  </si>
  <si>
    <t>PT Schimbarea corpurilor de iluminat pe strada Gheorghe Barițiu și Extinderea iluminatului public prin amplasarea de stâlpi fotovoltaici pe strada Gorunului, aferent pistei de biciclete</t>
  </si>
  <si>
    <t>Servicii de dirigenţie de şantier pentru Schimbarea corpurilor de iluminat pe strada Gheorghe Barițiu și Extinderea iluminatului public prin amplasarea de stâlpi fotovoltaici pe strada Gorunului, aferent pistei de biciclete</t>
  </si>
  <si>
    <t>Asistenţă tehnică din partea proiectantului pentru Schimbarea corpurilor de iluminat pe strada Gheorghe Barițiu și Extinderea iluminatului public prin amplasarea de stâlpi fotovoltaici pe strada Gorunului, aferent pistei de biciclete</t>
  </si>
  <si>
    <t>SF Modernizarea strada Dara</t>
  </si>
  <si>
    <t>SF Modernizarea strada Mahatma Gandhi</t>
  </si>
  <si>
    <t>SF Reabilitarea fațadei clădirii Filarmonicii "Dinu Lipatti" din municipiul Satu Mare</t>
  </si>
  <si>
    <t>PT Reabilitarea fațadei clădirii Filarmonicii "Dinu Lipatti" din municipiul Satu Mare</t>
  </si>
  <si>
    <t>SF Modernizare strada Toamnei</t>
  </si>
  <si>
    <t>SF Modernizare strada Alexandru Odobescu</t>
  </si>
  <si>
    <t>SF Modernizare strada Tiberiu Brediceanu</t>
  </si>
  <si>
    <t>SF Reactualizare SF Reparații capitale Pod Decebal</t>
  </si>
  <si>
    <t>Cap. 84 Transporturi</t>
  </si>
  <si>
    <t>SF Extinderea iluminatului public pe străzile Platanului, str.Oituz, str.Transilvania nr.7, str.Izvorului, str.Lazarului, Aleea Milcov - parcările</t>
  </si>
  <si>
    <t>SF Reabilitare termică la blocurile de locuinţe de pe str.Mircea cel Bătrân nr.25 bl.C25</t>
  </si>
  <si>
    <t>SF Reabilitare termică la blocurile de locuinţe de pe str.Mircea cel Bătrân nr.23 blC26</t>
  </si>
  <si>
    <t>SF Reabilitare termică la blocurile de locuinţe de pe B-dul Mircea cel Bătrân bl.C27</t>
  </si>
  <si>
    <t>SF Reabilitare termică la blocurile de locuinţe de pe B-dul Lucian Blaga bl.UU4,6,8,10</t>
  </si>
  <si>
    <t>SF Reabilitare termică la blocurile de locuinţe de pe B-dul Lucian Blaga bl.UU40</t>
  </si>
  <si>
    <t>SF Reabilitare termică la blocurile de locuinţe de pe Drum Carei bl.C3-C5</t>
  </si>
  <si>
    <t>SF Reabilitare termică la blocurile de locuinţe de pe str.Corvinilor nr.17</t>
  </si>
  <si>
    <t>PT Reactualizare documentație Modernizare strada Depozitelor</t>
  </si>
  <si>
    <t>PT D.T.A.C. Construire gard la Grădina Romei</t>
  </si>
  <si>
    <t>PT Modernizare infrastructura educațională Gradinița nr.7</t>
  </si>
  <si>
    <t>PT Modernizare infrastructura educațională Gradinița nr. 29 și Creșa Punguța cu Doi Bani</t>
  </si>
  <si>
    <t>SF Modernizare strada Ion PopDan</t>
  </si>
  <si>
    <t>Sistem audio de discuții și vot wireless</t>
  </si>
  <si>
    <t>Achiziție ecrane pentru proiecție</t>
  </si>
  <si>
    <t>Credite bugetare 2019</t>
  </si>
  <si>
    <t>Credite angajament pe anul 2019</t>
  </si>
  <si>
    <t>65/58</t>
  </si>
  <si>
    <t>67/58</t>
  </si>
  <si>
    <t>70/58</t>
  </si>
  <si>
    <t>84/58</t>
  </si>
  <si>
    <t>Cap. 51.02 " Autoritati publice si actiuni externe"</t>
  </si>
  <si>
    <t>51/58</t>
  </si>
  <si>
    <t>Total 51/58</t>
  </si>
  <si>
    <t>TOTAL 65/58 - investitii</t>
  </si>
  <si>
    <t xml:space="preserve"> Total - 65/58 - cheltuieli curente </t>
  </si>
  <si>
    <t>Total Cap. 65 - FEN</t>
  </si>
  <si>
    <t xml:space="preserve">TOTAL 67/58 - investitii </t>
  </si>
  <si>
    <t>Total 67/58 - cheltuieli curente</t>
  </si>
  <si>
    <t>Total Cap 67 - proiecte FEN</t>
  </si>
  <si>
    <t>Transferuri de capital - Cap. 66.02 " Sanatate"</t>
  </si>
  <si>
    <t>Transferuri de capital - Cap. 67.02 " Cultura, recreere si religie"</t>
  </si>
  <si>
    <t>Total general cheltuieli de capital</t>
  </si>
  <si>
    <t>Total transferuri de capital</t>
  </si>
  <si>
    <t>SF Reabilitare fațadă și acoperiș la imobilul situat pe strada Ștefan cel mare nr.16</t>
  </si>
  <si>
    <t>SF Reabilitare fațadă și acoperiș la imobilul situat pe strada Ștefan cel mare nr.14</t>
  </si>
  <si>
    <t>SF Reabilitare fațadă și acoperiș la imobilul situat pe strada Iuliu Maniu nr.1</t>
  </si>
  <si>
    <t>SF Reabilitare fațadă și acoperiș la imobilul situat pe strada Horea nr.2</t>
  </si>
  <si>
    <t>SF Reabilitare fațadă și acoperiș la imobilul situat pe strada Horea nr.6</t>
  </si>
  <si>
    <t>SF Reabilitare fațadă și acoperiș la imobilul situat pe strada P-ța Libertății nr.4, nr.10</t>
  </si>
  <si>
    <t>SF Reabilitare fațadă și acoperiș la imobilul situat pe strada P-ța Libertății nr.12-13</t>
  </si>
  <si>
    <t>SF Reabilitare fațadă și acoperiș la imobilul situat pe strada P-ța Libertății nr.14-15</t>
  </si>
  <si>
    <t>SF Reabilitare fațadă și acoperiș la imobilul situat pe strada P-ța Libertății nr.16-17</t>
  </si>
  <si>
    <t>SF Reabilitare fațadă și acoperiș la imobilul situat pe strada Ruha István Átjáró nr.1, nr.2</t>
  </si>
  <si>
    <t>Asistenţă tehnică din partea proiectantului pentru Modernizare parcări în Cvartalul delimitat de Str Independenței - Jubilelui - Bobocului – Belșugului</t>
  </si>
  <si>
    <t>Asistenţă tehnică din partea proiectantului pentru Modernizare parcari in Cvartalul delimitat de str Paulestiului - Ion Vidu – Parcul UFO</t>
  </si>
  <si>
    <t>Asistenţă tehnică din partea proiectantului pentru Modernizare parcari in Cvartalul delimitat de Str. Independentei - Ion Vidu - Bobocului - Belsugului</t>
  </si>
  <si>
    <t>Asistenţă tehnică din partea proiectantului pentru Modernizare parcari in Cvartalul delimitat de Str Independentei - Dima - Macinului - Bobocului - Papadiei</t>
  </si>
  <si>
    <t>Asistenţă tehnică din partea proiectantului pentru Modernizare parcari in Cvartalul delimitat de Str Independentiei - Somesului - Bobocului - Ion Vidu</t>
  </si>
  <si>
    <t>Asistenţă tehnică din partea proiectantului pentru  Modernizare parcari în cvartalul din spatele blocurilor UU 26 UU 24 UU22 de pe str Lucian Blaga si UH 7 UH9 UH 11 UH13 de pe str Independentei</t>
  </si>
  <si>
    <t>Asistenţă tehnică din partea proiectantului pentru Construire parcări – curtea M8 – incinta curții de blocuri delimitată de bd. Independenței, str. Someșului, str. Jocului și piața agroalimentară Micro 17</t>
  </si>
  <si>
    <r>
      <t xml:space="preserve">Asistenţă tehnică din partea proiectantului pentru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Construire parcări – curtea M19 – incinta curții de blocuri delimitată de str.Vasile Lupu, str. Belșugului, str. Bobocului, str. Jubileu</t>
    </r>
  </si>
  <si>
    <t>Asistenţă tehnică din partea proiectantului pentru  Construire parcări – curtea M22 – incinta curții de blocuri delimitată de str.Nectarului, str. Someșului, str. Bobocului și str. Ion Vidu</t>
  </si>
  <si>
    <t>Dotari de specialitate la proiectul "Dezvoltarea și implementarea de măsuri de simplificare a procedurilor administrative din cadrul Primăriei Municipiului Satu Mare"</t>
  </si>
  <si>
    <t>Total general proiecte FEN 
( cheltuieli curente + cheltuieli de capital)</t>
  </si>
  <si>
    <t>Total general  70/58</t>
  </si>
  <si>
    <t>dif</t>
  </si>
  <si>
    <t>proiecte 58</t>
  </si>
  <si>
    <t>D.T.A.C. Construire trotuare pe strada Iuliu Coroianu</t>
  </si>
  <si>
    <t>TOTAL 51/58 - investitii</t>
  </si>
  <si>
    <t xml:space="preserve"> Total - 51/58 - cheltuieli curente </t>
  </si>
  <si>
    <t>Licență SQL Server Standard</t>
  </si>
  <si>
    <t>Reabilitare baza sportivă str. 24 ianuarie, nr.2 (Club sportiv școlar)</t>
  </si>
  <si>
    <t>PT Reabilitare baza sportivă str. 24 ianuarie, nr.2 (Club sportiv școlar)</t>
  </si>
  <si>
    <t>Centrale termice la Grădinița cu Program Prelungit Voinicelul, corpurile A, B, C</t>
  </si>
  <si>
    <t>Centrală termică la Liceul Tehnologic de Industrie Alimentară ”George Emil Palade” Satu Mare</t>
  </si>
  <si>
    <t>Construire gard la Grădina Romei</t>
  </si>
  <si>
    <t xml:space="preserve">SF PUZ Reglementare profile stradale în zona de Nord-Vest a municipiului Satu Mare </t>
  </si>
  <si>
    <t>Gard pentru împrejmuirea blocului situat pe str.Ostrovului Bloc 2/B din municipiul Satu Mare</t>
  </si>
  <si>
    <t>TOTAL CHELTUIELI CAPITAL 2018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</si>
  <si>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</si>
  <si>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</si>
  <si>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</si>
  <si>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</si>
  <si>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</si>
  <si>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PT Reabilitare clădiri rezidențiale Satu Mare 1</t>
  </si>
  <si>
    <t>PT Reabilitare clădiri rezidențiale Satu Mare 2</t>
  </si>
  <si>
    <t>PT Reabilitare clădiri rezidențiale Satu Mare 4</t>
  </si>
  <si>
    <t>PT Reabilitare clădiri rezidențiale Satu Mare 5</t>
  </si>
  <si>
    <t>PT Reabilitare clădiri rezidențiale Satu Mare 7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</si>
  <si>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</si>
  <si>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</si>
  <si>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</si>
  <si>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</si>
  <si>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</si>
  <si>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</si>
  <si>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2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</si>
  <si>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</si>
  <si>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</si>
  <si>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</si>
  <si>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 xml:space="preserve">TOTAL 84/58 - investitii </t>
  </si>
  <si>
    <t>Total 84/58 - cheltuieli curente</t>
  </si>
  <si>
    <t>Total Cap 84 - proiecte FEN</t>
  </si>
  <si>
    <t>Total 70/58 - cheltuieli curente</t>
  </si>
  <si>
    <t>TOTAL 70/58  - investitii</t>
  </si>
  <si>
    <t xml:space="preserve">Proiecte cu finanțare din fonduri externe nerambursabile aferente cadrului financiar 2014-2020,  ( investitii)  </t>
  </si>
  <si>
    <t>dezvoltare</t>
  </si>
  <si>
    <t>transferuri</t>
  </si>
  <si>
    <t>Anexa 2</t>
  </si>
  <si>
    <t>Anexa nr. 8 la HCL Satu Mare nr. 148/11.07.2019</t>
  </si>
  <si>
    <t xml:space="preserve">                                                      Președinte de ședință                                                         Secretar </t>
  </si>
  <si>
    <t xml:space="preserve">                                                         Ressler Ștefan</t>
  </si>
  <si>
    <t>Mihaela Maria Racolța</t>
  </si>
</sst>
</file>

<file path=xl/styles.xml><?xml version="1.0" encoding="utf-8"?>
<styleSheet xmlns="http://schemas.openxmlformats.org/spreadsheetml/2006/main">
  <numFmts count="41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 &quot;;\-#,##0\ &quot; &quot;"/>
    <numFmt numFmtId="183" formatCode="#,##0\ &quot; &quot;;[Red]\-#,##0\ &quot; &quot;"/>
    <numFmt numFmtId="184" formatCode="#,##0.00\ &quot; &quot;;\-#,##0.00\ &quot; &quot;"/>
    <numFmt numFmtId="185" formatCode="#,##0.00\ &quot; &quot;;[Red]\-#,##0.00\ &quot; &quot;"/>
    <numFmt numFmtId="186" formatCode="_-* #,##0\ &quot; &quot;_-;\-* #,##0\ &quot; &quot;_-;_-* &quot;-&quot;\ &quot; &quot;_-;_-@_-"/>
    <numFmt numFmtId="187" formatCode="_-* #,##0\ _ _-;\-* #,##0\ _ _-;_-* &quot;-&quot;\ _ _-;_-@_-"/>
    <numFmt numFmtId="188" formatCode="_-* #,##0.00\ &quot; &quot;_-;\-* #,##0.00\ &quot; &quot;_-;_-* &quot;-&quot;??\ &quot; &quot;_-;_-@_-"/>
    <numFmt numFmtId="189" formatCode="_-* #,##0.00\ _ _-;\-* #,##0.00\ _ _-;_-* &quot;-&quot;??\ _ 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418]d\ mmmm\ yyyy"/>
    <numFmt numFmtId="196" formatCode="0;[Red]0"/>
  </numFmts>
  <fonts count="57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name val="Calibri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25">
    <xf numFmtId="0" fontId="0" fillId="0" borderId="0" xfId="0" applyAlignment="1">
      <alignment/>
    </xf>
    <xf numFmtId="0" fontId="0" fillId="33" borderId="0" xfId="0" applyFont="1" applyFill="1" applyAlignment="1">
      <alignment/>
    </xf>
    <xf numFmtId="3" fontId="0" fillId="33" borderId="10" xfId="0" applyNumberFormat="1" applyFont="1" applyFill="1" applyBorder="1" applyAlignment="1">
      <alignment/>
    </xf>
    <xf numFmtId="49" fontId="1" fillId="33" borderId="11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3" fontId="0" fillId="33" borderId="12" xfId="0" applyNumberFormat="1" applyFont="1" applyFill="1" applyBorder="1" applyAlignment="1">
      <alignment/>
    </xf>
    <xf numFmtId="0" fontId="5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13" xfId="0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right"/>
    </xf>
    <xf numFmtId="3" fontId="1" fillId="33" borderId="14" xfId="0" applyNumberFormat="1" applyFont="1" applyFill="1" applyBorder="1" applyAlignment="1">
      <alignment horizontal="right"/>
    </xf>
    <xf numFmtId="3" fontId="1" fillId="33" borderId="15" xfId="0" applyNumberFormat="1" applyFont="1" applyFill="1" applyBorder="1" applyAlignment="1">
      <alignment horizontal="right"/>
    </xf>
    <xf numFmtId="3" fontId="1" fillId="33" borderId="16" xfId="0" applyNumberFormat="1" applyFont="1" applyFill="1" applyBorder="1" applyAlignment="1">
      <alignment horizontal="right"/>
    </xf>
    <xf numFmtId="0" fontId="56" fillId="33" borderId="0" xfId="0" applyFont="1" applyFill="1" applyAlignment="1">
      <alignment/>
    </xf>
    <xf numFmtId="3" fontId="7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4" fontId="0" fillId="33" borderId="0" xfId="0" applyNumberFormat="1" applyFont="1" applyFill="1" applyAlignment="1">
      <alignment horizontal="center"/>
    </xf>
    <xf numFmtId="4" fontId="4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4" fontId="0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 horizontal="center"/>
    </xf>
    <xf numFmtId="4" fontId="1" fillId="33" borderId="0" xfId="0" applyNumberFormat="1" applyFont="1" applyFill="1" applyAlignment="1">
      <alignment horizontal="center"/>
    </xf>
    <xf numFmtId="4" fontId="1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0" fontId="5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right"/>
    </xf>
    <xf numFmtId="3" fontId="11" fillId="33" borderId="14" xfId="0" applyNumberFormat="1" applyFont="1" applyFill="1" applyBorder="1" applyAlignment="1">
      <alignment horizontal="right"/>
    </xf>
    <xf numFmtId="3" fontId="0" fillId="33" borderId="17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/>
    </xf>
    <xf numFmtId="3" fontId="0" fillId="33" borderId="18" xfId="0" applyNumberFormat="1" applyFont="1" applyFill="1" applyBorder="1" applyAlignment="1">
      <alignment/>
    </xf>
    <xf numFmtId="3" fontId="0" fillId="33" borderId="19" xfId="0" applyNumberFormat="1" applyFont="1" applyFill="1" applyBorder="1" applyAlignment="1">
      <alignment horizontal="left" wrapText="1"/>
    </xf>
    <xf numFmtId="3" fontId="0" fillId="33" borderId="11" xfId="0" applyNumberFormat="1" applyFont="1" applyFill="1" applyBorder="1" applyAlignment="1">
      <alignment horizontal="right" wrapText="1"/>
    </xf>
    <xf numFmtId="3" fontId="11" fillId="33" borderId="14" xfId="0" applyNumberFormat="1" applyFont="1" applyFill="1" applyBorder="1" applyAlignment="1">
      <alignment horizontal="right" wrapText="1"/>
    </xf>
    <xf numFmtId="3" fontId="0" fillId="33" borderId="17" xfId="0" applyNumberFormat="1" applyFont="1" applyFill="1" applyBorder="1" applyAlignment="1">
      <alignment horizontal="left" wrapText="1"/>
    </xf>
    <xf numFmtId="3" fontId="0" fillId="33" borderId="10" xfId="0" applyNumberFormat="1" applyFont="1" applyFill="1" applyBorder="1" applyAlignment="1">
      <alignment horizontal="right" wrapText="1"/>
    </xf>
    <xf numFmtId="3" fontId="11" fillId="33" borderId="11" xfId="0" applyNumberFormat="1" applyFont="1" applyFill="1" applyBorder="1" applyAlignment="1">
      <alignment horizontal="right"/>
    </xf>
    <xf numFmtId="0" fontId="0" fillId="33" borderId="17" xfId="0" applyFont="1" applyFill="1" applyBorder="1" applyAlignment="1">
      <alignment wrapText="1"/>
    </xf>
    <xf numFmtId="0" fontId="0" fillId="33" borderId="17" xfId="0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center"/>
    </xf>
    <xf numFmtId="3" fontId="11" fillId="33" borderId="12" xfId="0" applyNumberFormat="1" applyFont="1" applyFill="1" applyBorder="1" applyAlignment="1">
      <alignment horizontal="right"/>
    </xf>
    <xf numFmtId="3" fontId="0" fillId="33" borderId="20" xfId="0" applyNumberFormat="1" applyFont="1" applyFill="1" applyBorder="1" applyAlignment="1">
      <alignment/>
    </xf>
    <xf numFmtId="0" fontId="0" fillId="33" borderId="19" xfId="0" applyFont="1" applyFill="1" applyBorder="1" applyAlignment="1">
      <alignment wrapText="1"/>
    </xf>
    <xf numFmtId="0" fontId="0" fillId="33" borderId="21" xfId="0" applyFont="1" applyFill="1" applyBorder="1" applyAlignment="1">
      <alignment horizontal="left" wrapText="1"/>
    </xf>
    <xf numFmtId="49" fontId="1" fillId="33" borderId="22" xfId="0" applyNumberFormat="1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/>
    </xf>
    <xf numFmtId="3" fontId="1" fillId="33" borderId="22" xfId="0" applyNumberFormat="1" applyFont="1" applyFill="1" applyBorder="1" applyAlignment="1">
      <alignment horizontal="right"/>
    </xf>
    <xf numFmtId="3" fontId="11" fillId="33" borderId="23" xfId="0" applyNumberFormat="1" applyFont="1" applyFill="1" applyBorder="1" applyAlignment="1">
      <alignment horizontal="right"/>
    </xf>
    <xf numFmtId="0" fontId="0" fillId="33" borderId="19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 horizontal="left"/>
    </xf>
    <xf numFmtId="0" fontId="0" fillId="33" borderId="17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3" fontId="0" fillId="33" borderId="26" xfId="0" applyNumberFormat="1" applyFont="1" applyFill="1" applyBorder="1" applyAlignment="1">
      <alignment horizontal="left" wrapText="1"/>
    </xf>
    <xf numFmtId="49" fontId="1" fillId="33" borderId="15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/>
    </xf>
    <xf numFmtId="3" fontId="0" fillId="33" borderId="15" xfId="0" applyNumberFormat="1" applyFont="1" applyFill="1" applyBorder="1" applyAlignment="1">
      <alignment horizontal="right"/>
    </xf>
    <xf numFmtId="3" fontId="0" fillId="33" borderId="26" xfId="0" applyNumberFormat="1" applyFont="1" applyFill="1" applyBorder="1" applyAlignment="1">
      <alignment/>
    </xf>
    <xf numFmtId="3" fontId="11" fillId="19" borderId="27" xfId="0" applyNumberFormat="1" applyFont="1" applyFill="1" applyBorder="1" applyAlignment="1">
      <alignment horizontal="right"/>
    </xf>
    <xf numFmtId="3" fontId="11" fillId="19" borderId="28" xfId="0" applyNumberFormat="1" applyFont="1" applyFill="1" applyBorder="1" applyAlignment="1">
      <alignment horizontal="right"/>
    </xf>
    <xf numFmtId="3" fontId="11" fillId="19" borderId="29" xfId="0" applyNumberFormat="1" applyFont="1" applyFill="1" applyBorder="1" applyAlignment="1">
      <alignment horizontal="right"/>
    </xf>
    <xf numFmtId="3" fontId="11" fillId="19" borderId="30" xfId="0" applyNumberFormat="1" applyFont="1" applyFill="1" applyBorder="1" applyAlignment="1">
      <alignment horizontal="right"/>
    </xf>
    <xf numFmtId="3" fontId="11" fillId="19" borderId="28" xfId="0" applyNumberFormat="1" applyFont="1" applyFill="1" applyBorder="1" applyAlignment="1">
      <alignment horizontal="right"/>
    </xf>
    <xf numFmtId="3" fontId="11" fillId="19" borderId="29" xfId="0" applyNumberFormat="1" applyFont="1" applyFill="1" applyBorder="1" applyAlignment="1">
      <alignment horizontal="right"/>
    </xf>
    <xf numFmtId="0" fontId="11" fillId="19" borderId="31" xfId="0" applyFont="1" applyFill="1" applyBorder="1" applyAlignment="1">
      <alignment horizontal="center"/>
    </xf>
    <xf numFmtId="3" fontId="11" fillId="19" borderId="27" xfId="0" applyNumberFormat="1" applyFont="1" applyFill="1" applyBorder="1" applyAlignment="1">
      <alignment horizontal="right"/>
    </xf>
    <xf numFmtId="3" fontId="11" fillId="19" borderId="31" xfId="0" applyNumberFormat="1" applyFont="1" applyFill="1" applyBorder="1" applyAlignment="1">
      <alignment horizontal="right"/>
    </xf>
    <xf numFmtId="0" fontId="1" fillId="19" borderId="32" xfId="0" applyFont="1" applyFill="1" applyBorder="1" applyAlignment="1">
      <alignment horizontal="center"/>
    </xf>
    <xf numFmtId="0" fontId="1" fillId="19" borderId="33" xfId="0" applyFont="1" applyFill="1" applyBorder="1" applyAlignment="1">
      <alignment horizontal="center"/>
    </xf>
    <xf numFmtId="3" fontId="7" fillId="12" borderId="34" xfId="0" applyNumberFormat="1" applyFont="1" applyFill="1" applyBorder="1" applyAlignment="1">
      <alignment horizontal="center" wrapText="1"/>
    </xf>
    <xf numFmtId="0" fontId="7" fillId="12" borderId="34" xfId="0" applyFont="1" applyFill="1" applyBorder="1" applyAlignment="1">
      <alignment horizontal="center" wrapText="1"/>
    </xf>
    <xf numFmtId="3" fontId="6" fillId="10" borderId="28" xfId="0" applyNumberFormat="1" applyFont="1" applyFill="1" applyBorder="1" applyAlignment="1">
      <alignment horizontal="center"/>
    </xf>
    <xf numFmtId="3" fontId="1" fillId="19" borderId="28" xfId="0" applyNumberFormat="1" applyFont="1" applyFill="1" applyBorder="1" applyAlignment="1">
      <alignment horizontal="right"/>
    </xf>
    <xf numFmtId="3" fontId="1" fillId="19" borderId="29" xfId="0" applyNumberFormat="1" applyFont="1" applyFill="1" applyBorder="1" applyAlignment="1">
      <alignment horizontal="right"/>
    </xf>
    <xf numFmtId="3" fontId="0" fillId="19" borderId="35" xfId="0" applyNumberFormat="1" applyFont="1" applyFill="1" applyBorder="1" applyAlignment="1">
      <alignment/>
    </xf>
    <xf numFmtId="3" fontId="0" fillId="19" borderId="36" xfId="0" applyNumberFormat="1" applyFont="1" applyFill="1" applyBorder="1" applyAlignment="1">
      <alignment/>
    </xf>
    <xf numFmtId="3" fontId="0" fillId="33" borderId="37" xfId="0" applyNumberFormat="1" applyFont="1" applyFill="1" applyBorder="1" applyAlignment="1">
      <alignment wrapText="1"/>
    </xf>
    <xf numFmtId="49" fontId="1" fillId="33" borderId="38" xfId="0" applyNumberFormat="1" applyFont="1" applyFill="1" applyBorder="1" applyAlignment="1">
      <alignment horizontal="center" wrapText="1"/>
    </xf>
    <xf numFmtId="0" fontId="1" fillId="33" borderId="38" xfId="0" applyFont="1" applyFill="1" applyBorder="1" applyAlignment="1">
      <alignment horizontal="center"/>
    </xf>
    <xf numFmtId="3" fontId="1" fillId="33" borderId="38" xfId="0" applyNumberFormat="1" applyFont="1" applyFill="1" applyBorder="1" applyAlignment="1">
      <alignment/>
    </xf>
    <xf numFmtId="3" fontId="11" fillId="33" borderId="39" xfId="0" applyNumberFormat="1" applyFont="1" applyFill="1" applyBorder="1" applyAlignment="1">
      <alignment/>
    </xf>
    <xf numFmtId="3" fontId="0" fillId="33" borderId="37" xfId="0" applyNumberFormat="1" applyFont="1" applyFill="1" applyBorder="1" applyAlignment="1">
      <alignment/>
    </xf>
    <xf numFmtId="3" fontId="0" fillId="33" borderId="38" xfId="0" applyNumberFormat="1" applyFont="1" applyFill="1" applyBorder="1" applyAlignment="1">
      <alignment/>
    </xf>
    <xf numFmtId="3" fontId="0" fillId="33" borderId="39" xfId="0" applyNumberFormat="1" applyFont="1" applyFill="1" applyBorder="1" applyAlignment="1">
      <alignment/>
    </xf>
    <xf numFmtId="0" fontId="7" fillId="12" borderId="30" xfId="0" applyFont="1" applyFill="1" applyBorder="1" applyAlignment="1">
      <alignment horizontal="center" wrapText="1"/>
    </xf>
    <xf numFmtId="0" fontId="7" fillId="12" borderId="36" xfId="0" applyFont="1" applyFill="1" applyBorder="1" applyAlignment="1">
      <alignment horizontal="center" wrapText="1"/>
    </xf>
    <xf numFmtId="3" fontId="11" fillId="19" borderId="34" xfId="0" applyNumberFormat="1" applyFont="1" applyFill="1" applyBorder="1" applyAlignment="1">
      <alignment horizontal="right"/>
    </xf>
    <xf numFmtId="3" fontId="11" fillId="19" borderId="30" xfId="0" applyNumberFormat="1" applyFont="1" applyFill="1" applyBorder="1" applyAlignment="1">
      <alignment horizontal="right"/>
    </xf>
    <xf numFmtId="3" fontId="11" fillId="19" borderId="40" xfId="0" applyNumberFormat="1" applyFont="1" applyFill="1" applyBorder="1" applyAlignment="1">
      <alignment horizontal="right"/>
    </xf>
    <xf numFmtId="0" fontId="0" fillId="33" borderId="41" xfId="0" applyFont="1" applyFill="1" applyBorder="1" applyAlignment="1">
      <alignment horizontal="left" wrapText="1"/>
    </xf>
    <xf numFmtId="49" fontId="1" fillId="33" borderId="42" xfId="0" applyNumberFormat="1" applyFont="1" applyFill="1" applyBorder="1" applyAlignment="1">
      <alignment horizontal="center" wrapText="1"/>
    </xf>
    <xf numFmtId="0" fontId="1" fillId="33" borderId="42" xfId="0" applyFont="1" applyFill="1" applyBorder="1" applyAlignment="1">
      <alignment horizontal="center"/>
    </xf>
    <xf numFmtId="3" fontId="0" fillId="33" borderId="42" xfId="0" applyNumberFormat="1" applyFont="1" applyFill="1" applyBorder="1" applyAlignment="1">
      <alignment horizontal="right"/>
    </xf>
    <xf numFmtId="3" fontId="0" fillId="33" borderId="41" xfId="0" applyNumberFormat="1" applyFont="1" applyFill="1" applyBorder="1" applyAlignment="1">
      <alignment/>
    </xf>
    <xf numFmtId="3" fontId="0" fillId="33" borderId="42" xfId="0" applyNumberFormat="1" applyFont="1" applyFill="1" applyBorder="1" applyAlignment="1">
      <alignment/>
    </xf>
    <xf numFmtId="3" fontId="0" fillId="33" borderId="43" xfId="0" applyNumberFormat="1" applyFont="1" applyFill="1" applyBorder="1" applyAlignment="1">
      <alignment/>
    </xf>
    <xf numFmtId="3" fontId="11" fillId="19" borderId="42" xfId="0" applyNumberFormat="1" applyFont="1" applyFill="1" applyBorder="1" applyAlignment="1">
      <alignment/>
    </xf>
    <xf numFmtId="3" fontId="7" fillId="33" borderId="11" xfId="0" applyNumberFormat="1" applyFont="1" applyFill="1" applyBorder="1" applyAlignment="1">
      <alignment horizontal="center" wrapText="1"/>
    </xf>
    <xf numFmtId="3" fontId="7" fillId="33" borderId="24" xfId="0" applyNumberFormat="1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7" fillId="33" borderId="24" xfId="0" applyFont="1" applyFill="1" applyBorder="1" applyAlignment="1">
      <alignment horizontal="center" wrapText="1"/>
    </xf>
    <xf numFmtId="3" fontId="11" fillId="19" borderId="42" xfId="0" applyNumberFormat="1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wrapText="1"/>
    </xf>
    <xf numFmtId="3" fontId="0" fillId="33" borderId="42" xfId="0" applyNumberFormat="1" applyFont="1" applyFill="1" applyBorder="1" applyAlignment="1">
      <alignment horizontal="center" wrapText="1"/>
    </xf>
    <xf numFmtId="0" fontId="0" fillId="33" borderId="17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3" fontId="0" fillId="33" borderId="44" xfId="0" applyNumberFormat="1" applyFont="1" applyFill="1" applyBorder="1" applyAlignment="1">
      <alignment horizontal="right"/>
    </xf>
    <xf numFmtId="3" fontId="0" fillId="33" borderId="44" xfId="0" applyNumberFormat="1" applyFont="1" applyFill="1" applyBorder="1" applyAlignment="1">
      <alignment/>
    </xf>
    <xf numFmtId="3" fontId="0" fillId="33" borderId="45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 horizontal="right"/>
    </xf>
    <xf numFmtId="3" fontId="0" fillId="33" borderId="19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3" fontId="0" fillId="33" borderId="24" xfId="0" applyNumberFormat="1" applyFont="1" applyFill="1" applyBorder="1" applyAlignment="1">
      <alignment/>
    </xf>
    <xf numFmtId="0" fontId="0" fillId="33" borderId="46" xfId="0" applyFont="1" applyFill="1" applyBorder="1" applyAlignment="1">
      <alignment horizontal="left" wrapText="1"/>
    </xf>
    <xf numFmtId="49" fontId="1" fillId="33" borderId="44" xfId="0" applyNumberFormat="1" applyFont="1" applyFill="1" applyBorder="1" applyAlignment="1">
      <alignment horizontal="center" wrapText="1"/>
    </xf>
    <xf numFmtId="0" fontId="1" fillId="33" borderId="44" xfId="0" applyFont="1" applyFill="1" applyBorder="1" applyAlignment="1">
      <alignment horizontal="center"/>
    </xf>
    <xf numFmtId="3" fontId="11" fillId="33" borderId="45" xfId="0" applyNumberFormat="1" applyFont="1" applyFill="1" applyBorder="1" applyAlignment="1">
      <alignment horizontal="right"/>
    </xf>
    <xf numFmtId="3" fontId="0" fillId="33" borderId="47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3" fontId="0" fillId="33" borderId="10" xfId="0" applyNumberFormat="1" applyFont="1" applyFill="1" applyBorder="1" applyAlignment="1">
      <alignment horizontal="right"/>
    </xf>
    <xf numFmtId="3" fontId="11" fillId="33" borderId="12" xfId="0" applyNumberFormat="1" applyFont="1" applyFill="1" applyBorder="1" applyAlignment="1">
      <alignment horizontal="right"/>
    </xf>
    <xf numFmtId="3" fontId="0" fillId="33" borderId="2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3" fontId="0" fillId="33" borderId="42" xfId="0" applyNumberFormat="1" applyFont="1" applyFill="1" applyBorder="1" applyAlignment="1">
      <alignment horizontal="right"/>
    </xf>
    <xf numFmtId="3" fontId="11" fillId="33" borderId="43" xfId="0" applyNumberFormat="1" applyFont="1" applyFill="1" applyBorder="1" applyAlignment="1">
      <alignment horizontal="right"/>
    </xf>
    <xf numFmtId="0" fontId="0" fillId="33" borderId="17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wrapText="1"/>
    </xf>
    <xf numFmtId="3" fontId="0" fillId="33" borderId="10" xfId="0" applyNumberFormat="1" applyFont="1" applyFill="1" applyBorder="1" applyAlignment="1">
      <alignment horizontal="center" wrapText="1"/>
    </xf>
    <xf numFmtId="3" fontId="11" fillId="33" borderId="10" xfId="0" applyNumberFormat="1" applyFont="1" applyFill="1" applyBorder="1" applyAlignment="1">
      <alignment horizontal="center" wrapText="1"/>
    </xf>
    <xf numFmtId="3" fontId="0" fillId="33" borderId="12" xfId="0" applyNumberFormat="1" applyFont="1" applyFill="1" applyBorder="1" applyAlignment="1">
      <alignment horizontal="center" wrapText="1"/>
    </xf>
    <xf numFmtId="0" fontId="0" fillId="33" borderId="46" xfId="0" applyFont="1" applyFill="1" applyBorder="1" applyAlignment="1">
      <alignment wrapText="1"/>
    </xf>
    <xf numFmtId="0" fontId="1" fillId="33" borderId="44" xfId="0" applyFont="1" applyFill="1" applyBorder="1" applyAlignment="1">
      <alignment horizontal="center" wrapText="1"/>
    </xf>
    <xf numFmtId="0" fontId="12" fillId="33" borderId="44" xfId="0" applyFont="1" applyFill="1" applyBorder="1" applyAlignment="1">
      <alignment horizontal="center" wrapText="1"/>
    </xf>
    <xf numFmtId="3" fontId="0" fillId="33" borderId="44" xfId="0" applyNumberFormat="1" applyFont="1" applyFill="1" applyBorder="1" applyAlignment="1">
      <alignment horizontal="center" wrapText="1"/>
    </xf>
    <xf numFmtId="3" fontId="0" fillId="33" borderId="46" xfId="0" applyNumberFormat="1" applyFont="1" applyFill="1" applyBorder="1" applyAlignment="1">
      <alignment horizontal="center" wrapText="1"/>
    </xf>
    <xf numFmtId="0" fontId="0" fillId="33" borderId="44" xfId="0" applyFont="1" applyFill="1" applyBorder="1" applyAlignment="1">
      <alignment horizontal="center" wrapText="1"/>
    </xf>
    <xf numFmtId="0" fontId="0" fillId="33" borderId="45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3" fontId="0" fillId="33" borderId="17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0" fillId="33" borderId="46" xfId="0" applyFont="1" applyFill="1" applyBorder="1" applyAlignment="1">
      <alignment vertical="center" wrapText="1"/>
    </xf>
    <xf numFmtId="3" fontId="11" fillId="33" borderId="45" xfId="0" applyNumberFormat="1" applyFont="1" applyFill="1" applyBorder="1" applyAlignment="1">
      <alignment horizontal="center" wrapText="1"/>
    </xf>
    <xf numFmtId="3" fontId="0" fillId="33" borderId="45" xfId="0" applyNumberFormat="1" applyFont="1" applyFill="1" applyBorder="1" applyAlignment="1">
      <alignment horizontal="center" wrapText="1"/>
    </xf>
    <xf numFmtId="3" fontId="11" fillId="33" borderId="12" xfId="0" applyNumberFormat="1" applyFont="1" applyFill="1" applyBorder="1" applyAlignment="1">
      <alignment horizontal="center" wrapText="1"/>
    </xf>
    <xf numFmtId="3" fontId="0" fillId="33" borderId="19" xfId="0" applyNumberFormat="1" applyFont="1" applyFill="1" applyBorder="1" applyAlignment="1">
      <alignment horizontal="center" wrapText="1"/>
    </xf>
    <xf numFmtId="3" fontId="0" fillId="33" borderId="11" xfId="0" applyNumberFormat="1" applyFont="1" applyFill="1" applyBorder="1" applyAlignment="1">
      <alignment horizontal="center" wrapText="1"/>
    </xf>
    <xf numFmtId="3" fontId="0" fillId="33" borderId="24" xfId="0" applyNumberFormat="1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41" xfId="0" applyFont="1" applyFill="1" applyBorder="1" applyAlignment="1">
      <alignment vertical="center" wrapText="1"/>
    </xf>
    <xf numFmtId="3" fontId="11" fillId="33" borderId="43" xfId="0" applyNumberFormat="1" applyFont="1" applyFill="1" applyBorder="1" applyAlignment="1">
      <alignment horizontal="center" wrapText="1"/>
    </xf>
    <xf numFmtId="3" fontId="0" fillId="33" borderId="43" xfId="0" applyNumberFormat="1" applyFont="1" applyFill="1" applyBorder="1" applyAlignment="1">
      <alignment horizontal="center" wrapText="1"/>
    </xf>
    <xf numFmtId="3" fontId="0" fillId="33" borderId="47" xfId="0" applyNumberFormat="1" applyFont="1" applyFill="1" applyBorder="1" applyAlignment="1">
      <alignment horizontal="center" wrapText="1"/>
    </xf>
    <xf numFmtId="3" fontId="0" fillId="33" borderId="20" xfId="0" applyNumberFormat="1" applyFont="1" applyFill="1" applyBorder="1" applyAlignment="1">
      <alignment horizontal="center" wrapText="1"/>
    </xf>
    <xf numFmtId="3" fontId="0" fillId="33" borderId="48" xfId="0" applyNumberFormat="1" applyFont="1" applyFill="1" applyBorder="1" applyAlignment="1">
      <alignment horizontal="center" wrapText="1"/>
    </xf>
    <xf numFmtId="3" fontId="1" fillId="33" borderId="35" xfId="0" applyNumberFormat="1" applyFont="1" applyFill="1" applyBorder="1" applyAlignment="1">
      <alignment horizontal="right"/>
    </xf>
    <xf numFmtId="3" fontId="1" fillId="33" borderId="27" xfId="0" applyNumberFormat="1" applyFont="1" applyFill="1" applyBorder="1" applyAlignment="1">
      <alignment horizontal="right"/>
    </xf>
    <xf numFmtId="3" fontId="1" fillId="33" borderId="29" xfId="0" applyNumberFormat="1" applyFont="1" applyFill="1" applyBorder="1" applyAlignment="1">
      <alignment horizontal="right"/>
    </xf>
    <xf numFmtId="3" fontId="11" fillId="19" borderId="34" xfId="0" applyNumberFormat="1" applyFont="1" applyFill="1" applyBorder="1" applyAlignment="1">
      <alignment/>
    </xf>
    <xf numFmtId="3" fontId="11" fillId="19" borderId="40" xfId="0" applyNumberFormat="1" applyFont="1" applyFill="1" applyBorder="1" applyAlignment="1">
      <alignment/>
    </xf>
    <xf numFmtId="3" fontId="11" fillId="33" borderId="42" xfId="0" applyNumberFormat="1" applyFont="1" applyFill="1" applyBorder="1" applyAlignment="1">
      <alignment horizontal="right"/>
    </xf>
    <xf numFmtId="49" fontId="1" fillId="33" borderId="42" xfId="0" applyNumberFormat="1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/>
    </xf>
    <xf numFmtId="49" fontId="1" fillId="33" borderId="44" xfId="0" applyNumberFormat="1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/>
    </xf>
    <xf numFmtId="3" fontId="0" fillId="33" borderId="46" xfId="0" applyNumberFormat="1" applyFont="1" applyFill="1" applyBorder="1" applyAlignment="1">
      <alignment/>
    </xf>
    <xf numFmtId="3" fontId="11" fillId="33" borderId="44" xfId="0" applyNumberFormat="1" applyFont="1" applyFill="1" applyBorder="1" applyAlignment="1">
      <alignment horizontal="right"/>
    </xf>
    <xf numFmtId="3" fontId="11" fillId="33" borderId="49" xfId="0" applyNumberFormat="1" applyFont="1" applyFill="1" applyBorder="1" applyAlignment="1">
      <alignment horizontal="center" wrapText="1"/>
    </xf>
    <xf numFmtId="3" fontId="11" fillId="33" borderId="50" xfId="0" applyNumberFormat="1" applyFont="1" applyFill="1" applyBorder="1" applyAlignment="1">
      <alignment horizontal="center" wrapText="1"/>
    </xf>
    <xf numFmtId="3" fontId="7" fillId="12" borderId="22" xfId="0" applyNumberFormat="1" applyFont="1" applyFill="1" applyBorder="1" applyAlignment="1">
      <alignment horizont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33" borderId="26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  <xf numFmtId="3" fontId="11" fillId="19" borderId="10" xfId="0" applyNumberFormat="1" applyFont="1" applyFill="1" applyBorder="1" applyAlignment="1">
      <alignment horizontal="center" vertical="center" wrapText="1"/>
    </xf>
    <xf numFmtId="3" fontId="0" fillId="33" borderId="15" xfId="0" applyNumberFormat="1" applyFont="1" applyFill="1" applyBorder="1" applyAlignment="1">
      <alignment horizontal="center" wrapText="1"/>
    </xf>
    <xf numFmtId="3" fontId="11" fillId="33" borderId="18" xfId="0" applyNumberFormat="1" applyFont="1" applyFill="1" applyBorder="1" applyAlignment="1">
      <alignment horizontal="center" wrapText="1"/>
    </xf>
    <xf numFmtId="3" fontId="0" fillId="33" borderId="51" xfId="0" applyNumberFormat="1" applyFont="1" applyFill="1" applyBorder="1" applyAlignment="1">
      <alignment horizontal="center" wrapText="1"/>
    </xf>
    <xf numFmtId="3" fontId="0" fillId="33" borderId="18" xfId="0" applyNumberFormat="1" applyFont="1" applyFill="1" applyBorder="1" applyAlignment="1">
      <alignment horizontal="center" wrapText="1"/>
    </xf>
    <xf numFmtId="3" fontId="11" fillId="16" borderId="10" xfId="0" applyNumberFormat="1" applyFont="1" applyFill="1" applyBorder="1" applyAlignment="1">
      <alignment horizontal="center" vertical="center" wrapText="1"/>
    </xf>
    <xf numFmtId="3" fontId="0" fillId="33" borderId="26" xfId="0" applyNumberFormat="1" applyFont="1" applyFill="1" applyBorder="1" applyAlignment="1">
      <alignment horizontal="center" wrapText="1"/>
    </xf>
    <xf numFmtId="3" fontId="11" fillId="19" borderId="10" xfId="0" applyNumberFormat="1" applyFont="1" applyFill="1" applyBorder="1" applyAlignment="1">
      <alignment horizontal="center" vertical="center" wrapText="1"/>
    </xf>
    <xf numFmtId="3" fontId="11" fillId="33" borderId="16" xfId="0" applyNumberFormat="1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 wrapText="1"/>
    </xf>
    <xf numFmtId="0" fontId="0" fillId="33" borderId="26" xfId="0" applyFont="1" applyFill="1" applyBorder="1" applyAlignment="1">
      <alignment wrapText="1"/>
    </xf>
    <xf numFmtId="3" fontId="7" fillId="16" borderId="10" xfId="0" applyNumberFormat="1" applyFont="1" applyFill="1" applyBorder="1" applyAlignment="1">
      <alignment horizontal="center" wrapText="1"/>
    </xf>
    <xf numFmtId="3" fontId="7" fillId="33" borderId="15" xfId="0" applyNumberFormat="1" applyFont="1" applyFill="1" applyBorder="1" applyAlignment="1">
      <alignment horizontal="center" wrapText="1"/>
    </xf>
    <xf numFmtId="3" fontId="7" fillId="33" borderId="18" xfId="0" applyNumberFormat="1" applyFont="1" applyFill="1" applyBorder="1" applyAlignment="1">
      <alignment horizontal="center" wrapText="1"/>
    </xf>
    <xf numFmtId="0" fontId="7" fillId="33" borderId="26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wrapText="1"/>
    </xf>
    <xf numFmtId="3" fontId="7" fillId="11" borderId="10" xfId="0" applyNumberFormat="1" applyFont="1" applyFill="1" applyBorder="1" applyAlignment="1">
      <alignment horizontal="center" wrapText="1"/>
    </xf>
    <xf numFmtId="3" fontId="6" fillId="11" borderId="10" xfId="0" applyNumberFormat="1" applyFont="1" applyFill="1" applyBorder="1" applyAlignment="1">
      <alignment horizontal="center" wrapText="1"/>
    </xf>
    <xf numFmtId="3" fontId="7" fillId="16" borderId="12" xfId="0" applyNumberFormat="1" applyFont="1" applyFill="1" applyBorder="1" applyAlignment="1">
      <alignment horizontal="center" wrapText="1"/>
    </xf>
    <xf numFmtId="3" fontId="11" fillId="19" borderId="12" xfId="0" applyNumberFormat="1" applyFont="1" applyFill="1" applyBorder="1" applyAlignment="1">
      <alignment horizontal="center" vertical="center" wrapText="1"/>
    </xf>
    <xf numFmtId="3" fontId="11" fillId="16" borderId="12" xfId="0" applyNumberFormat="1" applyFont="1" applyFill="1" applyBorder="1" applyAlignment="1">
      <alignment horizontal="center" vertical="center" wrapText="1"/>
    </xf>
    <xf numFmtId="3" fontId="11" fillId="19" borderId="12" xfId="0" applyNumberFormat="1" applyFont="1" applyFill="1" applyBorder="1" applyAlignment="1">
      <alignment horizontal="center" vertical="center" wrapText="1"/>
    </xf>
    <xf numFmtId="3" fontId="11" fillId="19" borderId="43" xfId="0" applyNumberFormat="1" applyFont="1" applyFill="1" applyBorder="1" applyAlignment="1">
      <alignment horizontal="center" vertical="center" wrapText="1"/>
    </xf>
    <xf numFmtId="3" fontId="6" fillId="7" borderId="34" xfId="0" applyNumberFormat="1" applyFont="1" applyFill="1" applyBorder="1" applyAlignment="1">
      <alignment wrapText="1"/>
    </xf>
    <xf numFmtId="3" fontId="6" fillId="7" borderId="40" xfId="0" applyNumberFormat="1" applyFont="1" applyFill="1" applyBorder="1" applyAlignment="1">
      <alignment wrapText="1"/>
    </xf>
    <xf numFmtId="3" fontId="0" fillId="0" borderId="11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3" fontId="6" fillId="5" borderId="10" xfId="0" applyNumberFormat="1" applyFont="1" applyFill="1" applyBorder="1" applyAlignment="1">
      <alignment horizontal="center" vertical="center" wrapText="1"/>
    </xf>
    <xf numFmtId="3" fontId="6" fillId="5" borderId="12" xfId="0" applyNumberFormat="1" applyFont="1" applyFill="1" applyBorder="1" applyAlignment="1">
      <alignment horizontal="center" vertical="center" wrapText="1"/>
    </xf>
    <xf numFmtId="3" fontId="11" fillId="16" borderId="15" xfId="0" applyNumberFormat="1" applyFont="1" applyFill="1" applyBorder="1" applyAlignment="1">
      <alignment horizontal="center" vertical="center" wrapText="1"/>
    </xf>
    <xf numFmtId="3" fontId="11" fillId="16" borderId="18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3" fontId="0" fillId="33" borderId="0" xfId="0" applyNumberFormat="1" applyFill="1" applyAlignment="1">
      <alignment/>
    </xf>
    <xf numFmtId="3" fontId="5" fillId="11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 horizontal="right"/>
    </xf>
    <xf numFmtId="0" fontId="0" fillId="0" borderId="10" xfId="0" applyBorder="1" applyAlignment="1">
      <alignment horizontal="left" wrapText="1"/>
    </xf>
    <xf numFmtId="0" fontId="11" fillId="19" borderId="10" xfId="0" applyFont="1" applyFill="1" applyBorder="1" applyAlignment="1">
      <alignment vertical="center" wrapText="1"/>
    </xf>
    <xf numFmtId="3" fontId="0" fillId="19" borderId="11" xfId="0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vertical="center" wrapText="1"/>
    </xf>
    <xf numFmtId="3" fontId="0" fillId="5" borderId="11" xfId="0" applyNumberFormat="1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11" fillId="19" borderId="17" xfId="0" applyFont="1" applyFill="1" applyBorder="1" applyAlignment="1">
      <alignment horizontal="center" vertical="center" wrapText="1"/>
    </xf>
    <xf numFmtId="4" fontId="13" fillId="33" borderId="0" xfId="0" applyNumberFormat="1" applyFont="1" applyFill="1" applyAlignment="1">
      <alignment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11" fillId="35" borderId="36" xfId="0" applyFont="1" applyFill="1" applyBorder="1" applyAlignment="1">
      <alignment horizontal="center" vertical="center" wrapText="1"/>
    </xf>
    <xf numFmtId="0" fontId="10" fillId="35" borderId="36" xfId="0" applyFont="1" applyFill="1" applyBorder="1" applyAlignment="1">
      <alignment horizontal="center" vertical="center" wrapText="1"/>
    </xf>
    <xf numFmtId="0" fontId="9" fillId="35" borderId="36" xfId="0" applyFont="1" applyFill="1" applyBorder="1" applyAlignment="1">
      <alignment horizontal="center" vertical="center" wrapText="1"/>
    </xf>
    <xf numFmtId="0" fontId="9" fillId="35" borderId="32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right"/>
    </xf>
    <xf numFmtId="3" fontId="0" fillId="33" borderId="10" xfId="0" applyNumberFormat="1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vertical="center" wrapText="1"/>
    </xf>
    <xf numFmtId="0" fontId="12" fillId="33" borderId="20" xfId="0" applyFont="1" applyFill="1" applyBorder="1" applyAlignment="1">
      <alignment wrapText="1"/>
    </xf>
    <xf numFmtId="0" fontId="0" fillId="36" borderId="17" xfId="0" applyFont="1" applyFill="1" applyBorder="1" applyAlignment="1">
      <alignment wrapText="1"/>
    </xf>
    <xf numFmtId="49" fontId="1" fillId="36" borderId="10" xfId="0" applyNumberFormat="1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/>
    </xf>
    <xf numFmtId="3" fontId="0" fillId="36" borderId="10" xfId="0" applyNumberFormat="1" applyFont="1" applyFill="1" applyBorder="1" applyAlignment="1">
      <alignment horizontal="right"/>
    </xf>
    <xf numFmtId="3" fontId="0" fillId="36" borderId="11" xfId="0" applyNumberFormat="1" applyFont="1" applyFill="1" applyBorder="1" applyAlignment="1">
      <alignment horizontal="right"/>
    </xf>
    <xf numFmtId="3" fontId="11" fillId="36" borderId="14" xfId="0" applyNumberFormat="1" applyFont="1" applyFill="1" applyBorder="1" applyAlignment="1">
      <alignment horizontal="right"/>
    </xf>
    <xf numFmtId="3" fontId="0" fillId="36" borderId="17" xfId="0" applyNumberFormat="1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3" fontId="0" fillId="36" borderId="12" xfId="0" applyNumberFormat="1" applyFont="1" applyFill="1" applyBorder="1" applyAlignment="1">
      <alignment/>
    </xf>
    <xf numFmtId="3" fontId="11" fillId="19" borderId="34" xfId="0" applyNumberFormat="1" applyFont="1" applyFill="1" applyBorder="1" applyAlignment="1">
      <alignment horizontal="right"/>
    </xf>
    <xf numFmtId="0" fontId="0" fillId="36" borderId="17" xfId="0" applyFont="1" applyFill="1" applyBorder="1" applyAlignment="1">
      <alignment horizontal="left" wrapText="1"/>
    </xf>
    <xf numFmtId="49" fontId="1" fillId="36" borderId="10" xfId="0" applyNumberFormat="1" applyFont="1" applyFill="1" applyBorder="1" applyAlignment="1">
      <alignment horizontal="center"/>
    </xf>
    <xf numFmtId="3" fontId="11" fillId="36" borderId="12" xfId="0" applyNumberFormat="1" applyFont="1" applyFill="1" applyBorder="1" applyAlignment="1">
      <alignment horizontal="right"/>
    </xf>
    <xf numFmtId="3" fontId="0" fillId="36" borderId="20" xfId="0" applyNumberFormat="1" applyFont="1" applyFill="1" applyBorder="1" applyAlignment="1">
      <alignment/>
    </xf>
    <xf numFmtId="0" fontId="0" fillId="33" borderId="41" xfId="0" applyFont="1" applyFill="1" applyBorder="1" applyAlignment="1">
      <alignment wrapText="1"/>
    </xf>
    <xf numFmtId="49" fontId="1" fillId="33" borderId="42" xfId="0" applyNumberFormat="1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 wrapText="1"/>
    </xf>
    <xf numFmtId="3" fontId="11" fillId="19" borderId="34" xfId="0" applyNumberFormat="1" applyFont="1" applyFill="1" applyBorder="1" applyAlignment="1">
      <alignment/>
    </xf>
    <xf numFmtId="3" fontId="7" fillId="12" borderId="27" xfId="0" applyNumberFormat="1" applyFont="1" applyFill="1" applyBorder="1" applyAlignment="1">
      <alignment horizontal="center" wrapText="1"/>
    </xf>
    <xf numFmtId="0" fontId="7" fillId="12" borderId="27" xfId="0" applyFont="1" applyFill="1" applyBorder="1" applyAlignment="1">
      <alignment horizontal="center" wrapText="1"/>
    </xf>
    <xf numFmtId="0" fontId="7" fillId="12" borderId="28" xfId="0" applyFont="1" applyFill="1" applyBorder="1" applyAlignment="1">
      <alignment horizontal="center" wrapText="1"/>
    </xf>
    <xf numFmtId="0" fontId="0" fillId="36" borderId="46" xfId="0" applyFont="1" applyFill="1" applyBorder="1" applyAlignment="1">
      <alignment vertical="center" wrapText="1"/>
    </xf>
    <xf numFmtId="0" fontId="1" fillId="36" borderId="44" xfId="0" applyFont="1" applyFill="1" applyBorder="1" applyAlignment="1">
      <alignment horizontal="center" wrapText="1"/>
    </xf>
    <xf numFmtId="3" fontId="0" fillId="36" borderId="44" xfId="0" applyNumberFormat="1" applyFont="1" applyFill="1" applyBorder="1" applyAlignment="1">
      <alignment horizontal="center" wrapText="1"/>
    </xf>
    <xf numFmtId="3" fontId="11" fillId="36" borderId="45" xfId="0" applyNumberFormat="1" applyFont="1" applyFill="1" applyBorder="1" applyAlignment="1">
      <alignment horizontal="center" vertical="center" wrapText="1"/>
    </xf>
    <xf numFmtId="3" fontId="0" fillId="36" borderId="47" xfId="0" applyNumberFormat="1" applyFont="1" applyFill="1" applyBorder="1" applyAlignment="1">
      <alignment horizontal="center" wrapText="1"/>
    </xf>
    <xf numFmtId="3" fontId="0" fillId="36" borderId="45" xfId="0" applyNumberFormat="1" applyFont="1" applyFill="1" applyBorder="1" applyAlignment="1">
      <alignment horizontal="center" wrapText="1"/>
    </xf>
    <xf numFmtId="0" fontId="0" fillId="36" borderId="17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 horizontal="center" wrapText="1"/>
    </xf>
    <xf numFmtId="3" fontId="0" fillId="36" borderId="10" xfId="0" applyNumberFormat="1" applyFont="1" applyFill="1" applyBorder="1" applyAlignment="1">
      <alignment horizontal="center" wrapText="1"/>
    </xf>
    <xf numFmtId="3" fontId="11" fillId="36" borderId="12" xfId="0" applyNumberFormat="1" applyFont="1" applyFill="1" applyBorder="1" applyAlignment="1">
      <alignment horizontal="center" vertical="center" wrapText="1"/>
    </xf>
    <xf numFmtId="3" fontId="0" fillId="36" borderId="20" xfId="0" applyNumberFormat="1" applyFont="1" applyFill="1" applyBorder="1" applyAlignment="1">
      <alignment horizontal="center" wrapText="1"/>
    </xf>
    <xf numFmtId="3" fontId="0" fillId="36" borderId="12" xfId="0" applyNumberFormat="1" applyFont="1" applyFill="1" applyBorder="1" applyAlignment="1">
      <alignment horizontal="center" wrapText="1"/>
    </xf>
    <xf numFmtId="0" fontId="12" fillId="36" borderId="10" xfId="0" applyFont="1" applyFill="1" applyBorder="1" applyAlignment="1">
      <alignment horizontal="center" wrapText="1"/>
    </xf>
    <xf numFmtId="0" fontId="11" fillId="36" borderId="12" xfId="0" applyFont="1" applyFill="1" applyBorder="1" applyAlignment="1">
      <alignment horizontal="center" wrapText="1"/>
    </xf>
    <xf numFmtId="0" fontId="12" fillId="36" borderId="15" xfId="0" applyFont="1" applyFill="1" applyBorder="1" applyAlignment="1">
      <alignment horizontal="center" wrapText="1"/>
    </xf>
    <xf numFmtId="3" fontId="0" fillId="36" borderId="15" xfId="0" applyNumberFormat="1" applyFont="1" applyFill="1" applyBorder="1" applyAlignment="1">
      <alignment horizontal="center" wrapText="1"/>
    </xf>
    <xf numFmtId="0" fontId="11" fillId="36" borderId="18" xfId="0" applyFont="1" applyFill="1" applyBorder="1" applyAlignment="1">
      <alignment horizontal="center" wrapText="1"/>
    </xf>
    <xf numFmtId="3" fontId="0" fillId="36" borderId="51" xfId="0" applyNumberFormat="1" applyFont="1" applyFill="1" applyBorder="1" applyAlignment="1">
      <alignment horizontal="center" wrapText="1"/>
    </xf>
    <xf numFmtId="3" fontId="0" fillId="36" borderId="18" xfId="0" applyNumberFormat="1" applyFont="1" applyFill="1" applyBorder="1" applyAlignment="1">
      <alignment horizontal="center" wrapText="1"/>
    </xf>
    <xf numFmtId="0" fontId="0" fillId="36" borderId="52" xfId="0" applyFont="1" applyFill="1" applyBorder="1" applyAlignment="1">
      <alignment vertical="center" wrapText="1"/>
    </xf>
    <xf numFmtId="3" fontId="11" fillId="36" borderId="12" xfId="0" applyNumberFormat="1" applyFont="1" applyFill="1" applyBorder="1" applyAlignment="1">
      <alignment horizontal="center" wrapText="1"/>
    </xf>
    <xf numFmtId="0" fontId="0" fillId="36" borderId="53" xfId="0" applyFont="1" applyFill="1" applyBorder="1" applyAlignment="1">
      <alignment vertical="center" wrapText="1"/>
    </xf>
    <xf numFmtId="0" fontId="1" fillId="36" borderId="42" xfId="0" applyFont="1" applyFill="1" applyBorder="1" applyAlignment="1">
      <alignment horizontal="center" wrapText="1"/>
    </xf>
    <xf numFmtId="3" fontId="0" fillId="36" borderId="42" xfId="0" applyNumberFormat="1" applyFont="1" applyFill="1" applyBorder="1" applyAlignment="1">
      <alignment horizontal="center" wrapText="1"/>
    </xf>
    <xf numFmtId="3" fontId="11" fillId="36" borderId="43" xfId="0" applyNumberFormat="1" applyFont="1" applyFill="1" applyBorder="1" applyAlignment="1">
      <alignment horizontal="center" wrapText="1"/>
    </xf>
    <xf numFmtId="3" fontId="0" fillId="36" borderId="48" xfId="0" applyNumberFormat="1" applyFont="1" applyFill="1" applyBorder="1" applyAlignment="1">
      <alignment horizontal="center" wrapText="1"/>
    </xf>
    <xf numFmtId="3" fontId="0" fillId="36" borderId="43" xfId="0" applyNumberFormat="1" applyFont="1" applyFill="1" applyBorder="1" applyAlignment="1">
      <alignment horizontal="center" wrapText="1"/>
    </xf>
    <xf numFmtId="0" fontId="0" fillId="8" borderId="19" xfId="0" applyFont="1" applyFill="1" applyBorder="1" applyAlignment="1">
      <alignment/>
    </xf>
    <xf numFmtId="0" fontId="0" fillId="8" borderId="11" xfId="0" applyFont="1" applyFill="1" applyBorder="1" applyAlignment="1">
      <alignment/>
    </xf>
    <xf numFmtId="0" fontId="0" fillId="8" borderId="24" xfId="0" applyFont="1" applyFill="1" applyBorder="1" applyAlignment="1">
      <alignment/>
    </xf>
    <xf numFmtId="3" fontId="11" fillId="9" borderId="38" xfId="0" applyNumberFormat="1" applyFont="1" applyFill="1" applyBorder="1" applyAlignment="1">
      <alignment horizontal="center" vertical="center" wrapText="1"/>
    </xf>
    <xf numFmtId="3" fontId="11" fillId="9" borderId="54" xfId="0" applyNumberFormat="1" applyFont="1" applyFill="1" applyBorder="1" applyAlignment="1">
      <alignment horizontal="center" vertical="center" wrapText="1"/>
    </xf>
    <xf numFmtId="3" fontId="11" fillId="9" borderId="55" xfId="0" applyNumberFormat="1" applyFont="1" applyFill="1" applyBorder="1" applyAlignment="1">
      <alignment horizontal="center" vertical="center" wrapText="1"/>
    </xf>
    <xf numFmtId="3" fontId="11" fillId="9" borderId="39" xfId="0" applyNumberFormat="1" applyFont="1" applyFill="1" applyBorder="1" applyAlignment="1">
      <alignment horizontal="center" vertical="center" wrapText="1"/>
    </xf>
    <xf numFmtId="3" fontId="0" fillId="11" borderId="0" xfId="0" applyNumberFormat="1" applyFill="1" applyAlignment="1">
      <alignment/>
    </xf>
    <xf numFmtId="0" fontId="0" fillId="11" borderId="0" xfId="0" applyFill="1" applyAlignment="1">
      <alignment/>
    </xf>
    <xf numFmtId="0" fontId="0" fillId="36" borderId="0" xfId="0" applyFill="1" applyAlignment="1">
      <alignment/>
    </xf>
    <xf numFmtId="3" fontId="0" fillId="36" borderId="0" xfId="0" applyNumberFormat="1" applyFill="1" applyAlignment="1">
      <alignment/>
    </xf>
    <xf numFmtId="0" fontId="11" fillId="19" borderId="32" xfId="0" applyFont="1" applyFill="1" applyBorder="1" applyAlignment="1">
      <alignment horizontal="center" wrapText="1"/>
    </xf>
    <xf numFmtId="0" fontId="11" fillId="19" borderId="33" xfId="0" applyFont="1" applyFill="1" applyBorder="1" applyAlignment="1">
      <alignment horizontal="center" wrapText="1"/>
    </xf>
    <xf numFmtId="0" fontId="11" fillId="19" borderId="31" xfId="0" applyFont="1" applyFill="1" applyBorder="1" applyAlignment="1">
      <alignment horizontal="center" wrapText="1"/>
    </xf>
    <xf numFmtId="0" fontId="1" fillId="8" borderId="25" xfId="0" applyFont="1" applyFill="1" applyBorder="1" applyAlignment="1">
      <alignment horizontal="center" wrapText="1"/>
    </xf>
    <xf numFmtId="0" fontId="1" fillId="8" borderId="56" xfId="0" applyFont="1" applyFill="1" applyBorder="1" applyAlignment="1">
      <alignment horizontal="center" wrapText="1"/>
    </xf>
    <xf numFmtId="0" fontId="1" fillId="33" borderId="52" xfId="0" applyFont="1" applyFill="1" applyBorder="1" applyAlignment="1">
      <alignment horizontal="center" wrapText="1"/>
    </xf>
    <xf numFmtId="0" fontId="1" fillId="33" borderId="57" xfId="0" applyFont="1" applyFill="1" applyBorder="1" applyAlignment="1">
      <alignment horizontal="center" wrapText="1"/>
    </xf>
    <xf numFmtId="0" fontId="1" fillId="33" borderId="51" xfId="0" applyFont="1" applyFill="1" applyBorder="1" applyAlignment="1">
      <alignment horizontal="center" wrapText="1"/>
    </xf>
    <xf numFmtId="0" fontId="6" fillId="5" borderId="58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1" fillId="33" borderId="25" xfId="0" applyFont="1" applyFill="1" applyBorder="1" applyAlignment="1">
      <alignment horizontal="center" wrapText="1"/>
    </xf>
    <xf numFmtId="0" fontId="1" fillId="33" borderId="56" xfId="0" applyFont="1" applyFill="1" applyBorder="1" applyAlignment="1">
      <alignment horizontal="center" wrapText="1"/>
    </xf>
    <xf numFmtId="0" fontId="1" fillId="19" borderId="32" xfId="0" applyFont="1" applyFill="1" applyBorder="1" applyAlignment="1">
      <alignment horizontal="center" wrapText="1"/>
    </xf>
    <xf numFmtId="0" fontId="1" fillId="19" borderId="33" xfId="0" applyFont="1" applyFill="1" applyBorder="1" applyAlignment="1">
      <alignment horizontal="center" wrapText="1"/>
    </xf>
    <xf numFmtId="0" fontId="1" fillId="19" borderId="31" xfId="0" applyFont="1" applyFill="1" applyBorder="1" applyAlignment="1">
      <alignment horizontal="center" wrapText="1"/>
    </xf>
    <xf numFmtId="0" fontId="11" fillId="37" borderId="32" xfId="0" applyFont="1" applyFill="1" applyBorder="1" applyAlignment="1">
      <alignment horizontal="center" wrapText="1"/>
    </xf>
    <xf numFmtId="0" fontId="11" fillId="37" borderId="33" xfId="0" applyFont="1" applyFill="1" applyBorder="1" applyAlignment="1">
      <alignment horizontal="center" wrapText="1"/>
    </xf>
    <xf numFmtId="0" fontId="11" fillId="37" borderId="60" xfId="0" applyFont="1" applyFill="1" applyBorder="1" applyAlignment="1">
      <alignment horizontal="center" wrapText="1"/>
    </xf>
    <xf numFmtId="0" fontId="11" fillId="19" borderId="61" xfId="0" applyFont="1" applyFill="1" applyBorder="1" applyAlignment="1">
      <alignment horizontal="center" wrapText="1"/>
    </xf>
    <xf numFmtId="0" fontId="11" fillId="19" borderId="62" xfId="0" applyFont="1" applyFill="1" applyBorder="1" applyAlignment="1">
      <alignment horizontal="center" wrapText="1"/>
    </xf>
    <xf numFmtId="0" fontId="11" fillId="19" borderId="63" xfId="0" applyFont="1" applyFill="1" applyBorder="1" applyAlignment="1">
      <alignment horizontal="center" wrapText="1"/>
    </xf>
    <xf numFmtId="0" fontId="11" fillId="19" borderId="61" xfId="0" applyFont="1" applyFill="1" applyBorder="1" applyAlignment="1">
      <alignment horizontal="center"/>
    </xf>
    <xf numFmtId="0" fontId="11" fillId="19" borderId="62" xfId="0" applyFont="1" applyFill="1" applyBorder="1" applyAlignment="1">
      <alignment horizontal="center"/>
    </xf>
    <xf numFmtId="0" fontId="11" fillId="19" borderId="63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left" vertical="center" wrapText="1"/>
    </xf>
    <xf numFmtId="0" fontId="6" fillId="33" borderId="56" xfId="0" applyFont="1" applyFill="1" applyBorder="1" applyAlignment="1">
      <alignment horizontal="left" vertical="center" wrapText="1"/>
    </xf>
    <xf numFmtId="0" fontId="6" fillId="33" borderId="64" xfId="0" applyFont="1" applyFill="1" applyBorder="1" applyAlignment="1">
      <alignment horizontal="left" vertical="center" wrapText="1"/>
    </xf>
    <xf numFmtId="0" fontId="6" fillId="11" borderId="58" xfId="0" applyFont="1" applyFill="1" applyBorder="1" applyAlignment="1">
      <alignment horizontal="center" vertical="center" wrapText="1"/>
    </xf>
    <xf numFmtId="0" fontId="6" fillId="11" borderId="59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11" fillId="38" borderId="65" xfId="0" applyFont="1" applyFill="1" applyBorder="1" applyAlignment="1">
      <alignment horizontal="center" vertical="center" wrapText="1"/>
    </xf>
    <xf numFmtId="0" fontId="11" fillId="38" borderId="0" xfId="0" applyFont="1" applyFill="1" applyAlignment="1">
      <alignment horizontal="center" vertical="center" wrapText="1"/>
    </xf>
    <xf numFmtId="0" fontId="11" fillId="38" borderId="66" xfId="0" applyFont="1" applyFill="1" applyBorder="1" applyAlignment="1">
      <alignment horizontal="center" vertical="center" wrapText="1"/>
    </xf>
    <xf numFmtId="0" fontId="11" fillId="19" borderId="25" xfId="0" applyFont="1" applyFill="1" applyBorder="1" applyAlignment="1">
      <alignment horizontal="center" vertical="center" wrapText="1"/>
    </xf>
    <xf numFmtId="0" fontId="11" fillId="19" borderId="56" xfId="0" applyFont="1" applyFill="1" applyBorder="1" applyAlignment="1">
      <alignment horizontal="center" vertical="center" wrapText="1"/>
    </xf>
    <xf numFmtId="0" fontId="11" fillId="16" borderId="26" xfId="0" applyFont="1" applyFill="1" applyBorder="1" applyAlignment="1">
      <alignment horizontal="center" vertical="center" wrapText="1"/>
    </xf>
    <xf numFmtId="0" fontId="11" fillId="16" borderId="15" xfId="0" applyFont="1" applyFill="1" applyBorder="1" applyAlignment="1">
      <alignment horizontal="center" vertical="center" wrapText="1"/>
    </xf>
    <xf numFmtId="0" fontId="6" fillId="7" borderId="67" xfId="0" applyFont="1" applyFill="1" applyBorder="1" applyAlignment="1">
      <alignment horizontal="center" wrapText="1"/>
    </xf>
    <xf numFmtId="0" fontId="6" fillId="7" borderId="34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left"/>
    </xf>
    <xf numFmtId="0" fontId="11" fillId="16" borderId="58" xfId="0" applyFont="1" applyFill="1" applyBorder="1" applyAlignment="1">
      <alignment horizontal="center" vertical="center" wrapText="1"/>
    </xf>
    <xf numFmtId="0" fontId="11" fillId="16" borderId="59" xfId="0" applyFont="1" applyFill="1" applyBorder="1" applyAlignment="1">
      <alignment horizontal="center" vertical="center" wrapText="1"/>
    </xf>
    <xf numFmtId="0" fontId="11" fillId="16" borderId="20" xfId="0" applyFont="1" applyFill="1" applyBorder="1" applyAlignment="1">
      <alignment horizontal="center" vertical="center" wrapText="1"/>
    </xf>
    <xf numFmtId="0" fontId="11" fillId="38" borderId="17" xfId="0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11" fillId="38" borderId="32" xfId="0" applyFont="1" applyFill="1" applyBorder="1" applyAlignment="1">
      <alignment horizontal="center" vertical="center" wrapText="1"/>
    </xf>
    <xf numFmtId="0" fontId="11" fillId="38" borderId="33" xfId="0" applyFont="1" applyFill="1" applyBorder="1" applyAlignment="1">
      <alignment horizontal="center" vertical="center" wrapText="1"/>
    </xf>
    <xf numFmtId="0" fontId="11" fillId="38" borderId="60" xfId="0" applyFont="1" applyFill="1" applyBorder="1" applyAlignment="1">
      <alignment horizontal="center" vertical="center" wrapText="1"/>
    </xf>
    <xf numFmtId="0" fontId="11" fillId="19" borderId="17" xfId="0" applyFont="1" applyFill="1" applyBorder="1" applyAlignment="1">
      <alignment horizontal="center" vertical="center" wrapText="1"/>
    </xf>
    <xf numFmtId="0" fontId="11" fillId="19" borderId="10" xfId="0" applyFont="1" applyFill="1" applyBorder="1" applyAlignment="1">
      <alignment horizontal="center" vertical="center" wrapText="1"/>
    </xf>
    <xf numFmtId="0" fontId="6" fillId="37" borderId="32" xfId="0" applyFont="1" applyFill="1" applyBorder="1" applyAlignment="1">
      <alignment horizontal="center" vertical="center" wrapText="1"/>
    </xf>
    <xf numFmtId="0" fontId="6" fillId="37" borderId="33" xfId="0" applyFont="1" applyFill="1" applyBorder="1" applyAlignment="1">
      <alignment horizontal="center" vertical="center" wrapText="1"/>
    </xf>
    <xf numFmtId="0" fontId="6" fillId="37" borderId="60" xfId="0" applyFont="1" applyFill="1" applyBorder="1" applyAlignment="1">
      <alignment horizontal="center" vertical="center" wrapText="1"/>
    </xf>
    <xf numFmtId="0" fontId="6" fillId="16" borderId="58" xfId="0" applyFont="1" applyFill="1" applyBorder="1" applyAlignment="1">
      <alignment horizontal="center" vertical="center" wrapText="1"/>
    </xf>
    <xf numFmtId="0" fontId="6" fillId="16" borderId="59" xfId="0" applyFont="1" applyFill="1" applyBorder="1" applyAlignment="1">
      <alignment horizontal="center" vertical="center" wrapText="1"/>
    </xf>
    <xf numFmtId="0" fontId="6" fillId="16" borderId="20" xfId="0" applyFont="1" applyFill="1" applyBorder="1" applyAlignment="1">
      <alignment horizontal="center" vertical="center" wrapText="1"/>
    </xf>
    <xf numFmtId="0" fontId="11" fillId="37" borderId="32" xfId="0" applyFont="1" applyFill="1" applyBorder="1" applyAlignment="1">
      <alignment horizontal="center" vertical="center" wrapText="1"/>
    </xf>
    <xf numFmtId="0" fontId="11" fillId="37" borderId="33" xfId="0" applyFont="1" applyFill="1" applyBorder="1" applyAlignment="1">
      <alignment horizontal="center" vertical="center" wrapText="1"/>
    </xf>
    <xf numFmtId="0" fontId="11" fillId="37" borderId="60" xfId="0" applyFont="1" applyFill="1" applyBorder="1" applyAlignment="1">
      <alignment horizontal="center" vertical="center" wrapText="1"/>
    </xf>
    <xf numFmtId="0" fontId="11" fillId="19" borderId="17" xfId="0" applyFont="1" applyFill="1" applyBorder="1" applyAlignment="1">
      <alignment horizontal="center" vertical="center" wrapText="1"/>
    </xf>
    <xf numFmtId="0" fontId="11" fillId="19" borderId="10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11" fillId="16" borderId="17" xfId="0" applyFont="1" applyFill="1" applyBorder="1" applyAlignment="1">
      <alignment horizontal="center" vertical="center" wrapText="1"/>
    </xf>
    <xf numFmtId="0" fontId="11" fillId="16" borderId="10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wrapText="1"/>
    </xf>
    <xf numFmtId="0" fontId="1" fillId="33" borderId="60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49" fontId="1" fillId="33" borderId="32" xfId="0" applyNumberFormat="1" applyFont="1" applyFill="1" applyBorder="1" applyAlignment="1">
      <alignment horizontal="center"/>
    </xf>
    <xf numFmtId="49" fontId="1" fillId="33" borderId="60" xfId="0" applyNumberFormat="1" applyFont="1" applyFill="1" applyBorder="1" applyAlignment="1">
      <alignment horizontal="center"/>
    </xf>
    <xf numFmtId="0" fontId="6" fillId="37" borderId="68" xfId="0" applyFont="1" applyFill="1" applyBorder="1" applyAlignment="1">
      <alignment horizontal="center" vertical="center" wrapText="1"/>
    </xf>
    <xf numFmtId="0" fontId="6" fillId="37" borderId="69" xfId="0" applyFont="1" applyFill="1" applyBorder="1" applyAlignment="1">
      <alignment horizontal="center" vertical="center" wrapText="1"/>
    </xf>
    <xf numFmtId="0" fontId="6" fillId="37" borderId="70" xfId="0" applyFont="1" applyFill="1" applyBorder="1" applyAlignment="1">
      <alignment horizontal="center" vertical="center" wrapText="1"/>
    </xf>
    <xf numFmtId="0" fontId="7" fillId="12" borderId="32" xfId="0" applyFont="1" applyFill="1" applyBorder="1" applyAlignment="1">
      <alignment horizontal="center" wrapText="1"/>
    </xf>
    <xf numFmtId="0" fontId="7" fillId="12" borderId="33" xfId="0" applyFont="1" applyFill="1" applyBorder="1" applyAlignment="1">
      <alignment horizontal="center" wrapText="1"/>
    </xf>
    <xf numFmtId="0" fontId="7" fillId="12" borderId="31" xfId="0" applyFont="1" applyFill="1" applyBorder="1" applyAlignment="1">
      <alignment horizontal="center" wrapText="1"/>
    </xf>
    <xf numFmtId="0" fontId="11" fillId="37" borderId="65" xfId="0" applyFont="1" applyFill="1" applyBorder="1" applyAlignment="1">
      <alignment horizontal="center" wrapText="1"/>
    </xf>
    <xf numFmtId="0" fontId="11" fillId="37" borderId="0" xfId="0" applyFont="1" applyFill="1" applyAlignment="1">
      <alignment horizontal="center" wrapText="1"/>
    </xf>
    <xf numFmtId="0" fontId="11" fillId="37" borderId="66" xfId="0" applyFont="1" applyFill="1" applyBorder="1" applyAlignment="1">
      <alignment horizontal="center" wrapText="1"/>
    </xf>
    <xf numFmtId="0" fontId="11" fillId="19" borderId="61" xfId="0" applyFont="1" applyFill="1" applyBorder="1" applyAlignment="1">
      <alignment horizontal="center" wrapText="1"/>
    </xf>
    <xf numFmtId="0" fontId="11" fillId="19" borderId="62" xfId="0" applyFont="1" applyFill="1" applyBorder="1" applyAlignment="1">
      <alignment horizontal="center" wrapText="1"/>
    </xf>
    <xf numFmtId="0" fontId="11" fillId="19" borderId="63" xfId="0" applyFont="1" applyFill="1" applyBorder="1" applyAlignment="1">
      <alignment horizontal="center" wrapText="1"/>
    </xf>
    <xf numFmtId="0" fontId="6" fillId="10" borderId="32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center" vertical="center" wrapText="1"/>
    </xf>
    <xf numFmtId="0" fontId="6" fillId="10" borderId="31" xfId="0" applyFont="1" applyFill="1" applyBorder="1" applyAlignment="1">
      <alignment horizontal="center" vertical="center" wrapText="1"/>
    </xf>
    <xf numFmtId="0" fontId="11" fillId="19" borderId="67" xfId="0" applyFont="1" applyFill="1" applyBorder="1" applyAlignment="1">
      <alignment horizontal="center" wrapText="1"/>
    </xf>
    <xf numFmtId="0" fontId="11" fillId="19" borderId="34" xfId="0" applyFont="1" applyFill="1" applyBorder="1" applyAlignment="1">
      <alignment horizontal="center" wrapText="1"/>
    </xf>
    <xf numFmtId="0" fontId="6" fillId="9" borderId="52" xfId="0" applyFont="1" applyFill="1" applyBorder="1" applyAlignment="1">
      <alignment horizontal="center" vertical="center" wrapText="1"/>
    </xf>
    <xf numFmtId="0" fontId="6" fillId="9" borderId="57" xfId="0" applyFont="1" applyFill="1" applyBorder="1" applyAlignment="1">
      <alignment horizontal="center" vertical="center" wrapText="1"/>
    </xf>
    <xf numFmtId="0" fontId="11" fillId="37" borderId="68" xfId="0" applyFont="1" applyFill="1" applyBorder="1" applyAlignment="1">
      <alignment horizontal="center" wrapText="1"/>
    </xf>
    <xf numFmtId="0" fontId="11" fillId="37" borderId="69" xfId="0" applyFont="1" applyFill="1" applyBorder="1" applyAlignment="1">
      <alignment horizontal="center" wrapText="1"/>
    </xf>
    <xf numFmtId="0" fontId="11" fillId="37" borderId="70" xfId="0" applyFont="1" applyFill="1" applyBorder="1" applyAlignment="1">
      <alignment horizontal="center" wrapText="1"/>
    </xf>
    <xf numFmtId="0" fontId="6" fillId="37" borderId="14" xfId="0" applyFont="1" applyFill="1" applyBorder="1" applyAlignment="1">
      <alignment horizontal="center" wrapText="1"/>
    </xf>
    <xf numFmtId="0" fontId="6" fillId="37" borderId="56" xfId="0" applyFont="1" applyFill="1" applyBorder="1" applyAlignment="1">
      <alignment horizontal="center" wrapText="1"/>
    </xf>
    <xf numFmtId="0" fontId="6" fillId="37" borderId="64" xfId="0" applyFont="1" applyFill="1" applyBorder="1" applyAlignment="1">
      <alignment horizontal="center" wrapText="1"/>
    </xf>
    <xf numFmtId="0" fontId="11" fillId="19" borderId="35" xfId="0" applyFont="1" applyFill="1" applyBorder="1" applyAlignment="1">
      <alignment horizontal="center" wrapText="1"/>
    </xf>
    <xf numFmtId="0" fontId="11" fillId="19" borderId="27" xfId="0" applyFont="1" applyFill="1" applyBorder="1" applyAlignment="1">
      <alignment horizontal="center" wrapText="1"/>
    </xf>
    <xf numFmtId="0" fontId="6" fillId="37" borderId="32" xfId="0" applyFont="1" applyFill="1" applyBorder="1" applyAlignment="1">
      <alignment horizontal="center" wrapText="1"/>
    </xf>
    <xf numFmtId="0" fontId="6" fillId="37" borderId="33" xfId="0" applyFont="1" applyFill="1" applyBorder="1" applyAlignment="1">
      <alignment horizontal="center" wrapText="1"/>
    </xf>
    <xf numFmtId="0" fontId="6" fillId="37" borderId="60" xfId="0" applyFont="1" applyFill="1" applyBorder="1" applyAlignment="1">
      <alignment horizontal="center" wrapText="1"/>
    </xf>
    <xf numFmtId="0" fontId="6" fillId="12" borderId="68" xfId="0" applyFont="1" applyFill="1" applyBorder="1" applyAlignment="1">
      <alignment horizontal="center" vertical="center" wrapText="1"/>
    </xf>
    <xf numFmtId="0" fontId="6" fillId="12" borderId="69" xfId="0" applyFont="1" applyFill="1" applyBorder="1" applyAlignment="1">
      <alignment horizontal="center" vertical="center" wrapText="1"/>
    </xf>
    <xf numFmtId="0" fontId="6" fillId="12" borderId="7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5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294" sqref="F294"/>
    </sheetView>
  </sheetViews>
  <sheetFormatPr defaultColWidth="9.140625" defaultRowHeight="12.75"/>
  <cols>
    <col min="1" max="1" width="41.57421875" style="10" customWidth="1"/>
    <col min="2" max="2" width="7.28125" style="10" customWidth="1"/>
    <col min="3" max="3" width="9.7109375" style="10" customWidth="1"/>
    <col min="4" max="4" width="13.8515625" style="10" customWidth="1"/>
    <col min="5" max="5" width="12.28125" style="10" customWidth="1"/>
    <col min="6" max="6" width="13.00390625" style="10" customWidth="1"/>
    <col min="7" max="7" width="13.140625" style="10" customWidth="1"/>
    <col min="8" max="8" width="11.421875" style="10" customWidth="1"/>
    <col min="9" max="9" width="11.57421875" style="10" customWidth="1"/>
    <col min="10" max="10" width="12.7109375" style="10" customWidth="1"/>
    <col min="11" max="11" width="10.00390625" style="10" customWidth="1"/>
    <col min="12" max="12" width="9.140625" style="10" hidden="1" customWidth="1"/>
    <col min="13" max="13" width="9.57421875" style="10" customWidth="1"/>
    <col min="14" max="14" width="8.57421875" style="10" customWidth="1"/>
    <col min="15" max="16384" width="9.140625" style="10" customWidth="1"/>
  </cols>
  <sheetData>
    <row r="1" spans="1:11" ht="20.25" customHeight="1" thickBot="1">
      <c r="A1" s="7" t="s">
        <v>1</v>
      </c>
      <c r="B1" s="9"/>
      <c r="C1" s="9"/>
      <c r="D1" s="9"/>
      <c r="E1" s="9"/>
      <c r="F1" s="9"/>
      <c r="G1" s="9"/>
      <c r="H1" s="9"/>
      <c r="I1" s="385"/>
      <c r="J1" s="386"/>
      <c r="K1" s="9"/>
    </row>
    <row r="2" spans="1:11" ht="20.25" customHeight="1" hidden="1">
      <c r="A2" s="7"/>
      <c r="B2" s="9"/>
      <c r="C2" s="9"/>
      <c r="D2" s="9"/>
      <c r="E2" s="9"/>
      <c r="F2" s="9"/>
      <c r="G2" s="9"/>
      <c r="H2" s="9"/>
      <c r="I2" s="8"/>
      <c r="J2" s="8"/>
      <c r="K2" s="9"/>
    </row>
    <row r="3" spans="1:11" ht="20.25" customHeight="1" hidden="1">
      <c r="A3" s="7"/>
      <c r="B3" s="9"/>
      <c r="C3" s="9"/>
      <c r="D3" s="9"/>
      <c r="E3" s="9"/>
      <c r="F3" s="9"/>
      <c r="G3" s="9"/>
      <c r="H3" s="9"/>
      <c r="I3" s="8"/>
      <c r="J3" s="8"/>
      <c r="K3" s="9"/>
    </row>
    <row r="4" spans="1:11" ht="20.25" customHeight="1" hidden="1">
      <c r="A4" s="7"/>
      <c r="B4" s="9"/>
      <c r="C4" s="9"/>
      <c r="D4" s="9"/>
      <c r="E4" s="9"/>
      <c r="F4" s="9"/>
      <c r="G4" s="9"/>
      <c r="H4" s="9"/>
      <c r="I4" s="8"/>
      <c r="J4" s="8"/>
      <c r="K4" s="9"/>
    </row>
    <row r="5" spans="1:11" ht="27.75" customHeight="1">
      <c r="A5" s="387" t="s">
        <v>163</v>
      </c>
      <c r="B5" s="387"/>
      <c r="C5" s="387"/>
      <c r="D5" s="387"/>
      <c r="E5" s="387"/>
      <c r="F5" s="387"/>
      <c r="G5" s="387"/>
      <c r="H5" s="387"/>
      <c r="I5" s="387"/>
      <c r="J5" s="387"/>
      <c r="K5" s="9"/>
    </row>
    <row r="6" spans="1:11" ht="27.75" customHeight="1" hidden="1">
      <c r="A6" s="242"/>
      <c r="B6" s="242"/>
      <c r="C6" s="242"/>
      <c r="D6" s="242"/>
      <c r="E6" s="242"/>
      <c r="F6" s="242"/>
      <c r="G6" s="242"/>
      <c r="H6" s="242"/>
      <c r="I6" s="242"/>
      <c r="J6" s="242"/>
      <c r="K6" s="9"/>
    </row>
    <row r="7" spans="1:11" ht="18.75" customHeight="1" thickBot="1">
      <c r="A7" s="388"/>
      <c r="B7" s="388"/>
      <c r="C7" s="388"/>
      <c r="D7" s="388"/>
      <c r="E7" s="388"/>
      <c r="F7" s="388"/>
      <c r="G7" s="388"/>
      <c r="H7" s="388"/>
      <c r="I7" s="388"/>
      <c r="J7" s="388"/>
      <c r="K7" s="9"/>
    </row>
    <row r="8" spans="1:11" ht="18.75" customHeight="1" hidden="1" thickBot="1">
      <c r="A8" s="243"/>
      <c r="B8" s="243"/>
      <c r="C8" s="243"/>
      <c r="D8" s="243"/>
      <c r="E8" s="243"/>
      <c r="F8" s="243"/>
      <c r="G8" s="243"/>
      <c r="H8" s="243"/>
      <c r="I8" s="243"/>
      <c r="J8" s="243"/>
      <c r="K8" s="9"/>
    </row>
    <row r="9" spans="1:11" ht="17.25" customHeight="1" thickBot="1">
      <c r="A9" s="19" t="s">
        <v>310</v>
      </c>
      <c r="B9" s="9"/>
      <c r="C9" s="9"/>
      <c r="D9" s="9"/>
      <c r="E9" s="9"/>
      <c r="F9" s="9"/>
      <c r="G9" s="9"/>
      <c r="H9" s="9"/>
      <c r="I9" s="389" t="s">
        <v>162</v>
      </c>
      <c r="J9" s="390"/>
      <c r="K9" s="9"/>
    </row>
    <row r="10" spans="1:11" ht="62.25" customHeight="1" thickBot="1">
      <c r="A10" s="249" t="s">
        <v>81</v>
      </c>
      <c r="B10" s="250" t="s">
        <v>84</v>
      </c>
      <c r="C10" s="251" t="s">
        <v>82</v>
      </c>
      <c r="D10" s="251" t="s">
        <v>226</v>
      </c>
      <c r="E10" s="251" t="s">
        <v>227</v>
      </c>
      <c r="F10" s="251" t="s">
        <v>83</v>
      </c>
      <c r="G10" s="252" t="s">
        <v>110</v>
      </c>
      <c r="H10" s="252" t="s">
        <v>111</v>
      </c>
      <c r="I10" s="252" t="s">
        <v>160</v>
      </c>
      <c r="J10" s="251" t="s">
        <v>161</v>
      </c>
      <c r="K10" s="9"/>
    </row>
    <row r="11" spans="1:11" ht="13.5" customHeight="1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5">
        <v>7</v>
      </c>
      <c r="H11" s="35">
        <v>8</v>
      </c>
      <c r="I11" s="11">
        <v>9</v>
      </c>
      <c r="J11" s="35">
        <v>10</v>
      </c>
      <c r="K11" s="9"/>
    </row>
    <row r="12" spans="1:11" ht="15" customHeight="1" thickBot="1">
      <c r="A12" s="391" t="s">
        <v>9</v>
      </c>
      <c r="B12" s="392"/>
      <c r="C12" s="392"/>
      <c r="D12" s="392"/>
      <c r="E12" s="392"/>
      <c r="F12" s="392"/>
      <c r="G12" s="392"/>
      <c r="H12" s="392"/>
      <c r="I12" s="392"/>
      <c r="J12" s="393"/>
      <c r="K12" s="9"/>
    </row>
    <row r="13" spans="1:14" ht="15">
      <c r="A13" s="189" t="s">
        <v>27</v>
      </c>
      <c r="B13" s="187" t="s">
        <v>2</v>
      </c>
      <c r="C13" s="188" t="s">
        <v>3</v>
      </c>
      <c r="D13" s="125">
        <v>480000</v>
      </c>
      <c r="E13" s="126">
        <f>D13</f>
        <v>480000</v>
      </c>
      <c r="F13" s="190">
        <f>D13+G13+H13+I13+J13</f>
        <v>480000</v>
      </c>
      <c r="G13" s="126">
        <v>0</v>
      </c>
      <c r="H13" s="126">
        <v>0</v>
      </c>
      <c r="I13" s="126">
        <v>0</v>
      </c>
      <c r="J13" s="127">
        <v>0</v>
      </c>
      <c r="K13" s="9"/>
      <c r="N13" s="233"/>
    </row>
    <row r="14" spans="1:14" ht="15">
      <c r="A14" s="38" t="s">
        <v>272</v>
      </c>
      <c r="B14" s="253" t="s">
        <v>2</v>
      </c>
      <c r="C14" s="254" t="s">
        <v>3</v>
      </c>
      <c r="D14" s="41">
        <v>36000</v>
      </c>
      <c r="E14" s="2">
        <f>D14</f>
        <v>36000</v>
      </c>
      <c r="F14" s="255">
        <f>D14+G14+H14+I14+J14</f>
        <v>36000</v>
      </c>
      <c r="G14" s="2">
        <v>0</v>
      </c>
      <c r="H14" s="2">
        <v>0</v>
      </c>
      <c r="I14" s="2">
        <v>0</v>
      </c>
      <c r="J14" s="5">
        <v>0</v>
      </c>
      <c r="K14" s="9"/>
      <c r="N14" s="233"/>
    </row>
    <row r="15" spans="1:14" ht="15.75" thickBot="1">
      <c r="A15" s="111" t="s">
        <v>224</v>
      </c>
      <c r="B15" s="185" t="s">
        <v>2</v>
      </c>
      <c r="C15" s="186" t="s">
        <v>3</v>
      </c>
      <c r="D15" s="147">
        <v>134000</v>
      </c>
      <c r="E15" s="112">
        <f>D15</f>
        <v>134000</v>
      </c>
      <c r="F15" s="184">
        <f>D15+G15+H15+I15+J15</f>
        <v>134000</v>
      </c>
      <c r="G15" s="112">
        <v>0</v>
      </c>
      <c r="H15" s="112">
        <v>0</v>
      </c>
      <c r="I15" s="112">
        <v>0</v>
      </c>
      <c r="J15" s="113">
        <v>0</v>
      </c>
      <c r="K15" s="9"/>
      <c r="N15" s="233"/>
    </row>
    <row r="16" spans="1:14" ht="19.5" customHeight="1" thickBot="1">
      <c r="A16" s="406" t="s">
        <v>4</v>
      </c>
      <c r="B16" s="407"/>
      <c r="C16" s="407"/>
      <c r="D16" s="182">
        <f>SUM(D13:D15)</f>
        <v>650000</v>
      </c>
      <c r="E16" s="182">
        <f>SUM(E13:E15)</f>
        <v>650000</v>
      </c>
      <c r="F16" s="182">
        <f>SUM(F13:F15)</f>
        <v>650000</v>
      </c>
      <c r="G16" s="182">
        <f>SUM(G13:G13)</f>
        <v>0</v>
      </c>
      <c r="H16" s="182">
        <f>SUM(H13:H13)</f>
        <v>0</v>
      </c>
      <c r="I16" s="182">
        <f>SUM(I13:I13)</f>
        <v>0</v>
      </c>
      <c r="J16" s="183">
        <f>SUM(J13:J13)</f>
        <v>0</v>
      </c>
      <c r="K16" s="9"/>
      <c r="N16" s="233"/>
    </row>
    <row r="17" spans="1:14" ht="15.75" customHeight="1" hidden="1">
      <c r="A17" s="413" t="s">
        <v>10</v>
      </c>
      <c r="B17" s="414"/>
      <c r="C17" s="414"/>
      <c r="D17" s="414"/>
      <c r="E17" s="414"/>
      <c r="F17" s="414"/>
      <c r="G17" s="414"/>
      <c r="H17" s="414"/>
      <c r="I17" s="414"/>
      <c r="J17" s="415"/>
      <c r="K17" s="9"/>
      <c r="N17" s="233"/>
    </row>
    <row r="18" spans="1:14" ht="15.75" customHeight="1" hidden="1" thickBot="1">
      <c r="A18" s="94"/>
      <c r="B18" s="95" t="s">
        <v>2</v>
      </c>
      <c r="C18" s="96" t="s">
        <v>5</v>
      </c>
      <c r="D18" s="97">
        <v>0</v>
      </c>
      <c r="E18" s="97">
        <v>0</v>
      </c>
      <c r="F18" s="98">
        <v>0</v>
      </c>
      <c r="G18" s="99">
        <v>0</v>
      </c>
      <c r="H18" s="100">
        <v>0</v>
      </c>
      <c r="I18" s="100">
        <v>0</v>
      </c>
      <c r="J18" s="101">
        <v>0</v>
      </c>
      <c r="K18" s="9"/>
      <c r="N18" s="233"/>
    </row>
    <row r="19" spans="1:14" ht="26.25" customHeight="1" hidden="1" thickBot="1">
      <c r="A19" s="416" t="s">
        <v>6</v>
      </c>
      <c r="B19" s="417"/>
      <c r="C19" s="417"/>
      <c r="D19" s="114">
        <f aca="true" t="shared" si="0" ref="D19:J19">SUM(D18)</f>
        <v>0</v>
      </c>
      <c r="E19" s="114">
        <f t="shared" si="0"/>
        <v>0</v>
      </c>
      <c r="F19" s="114">
        <f t="shared" si="0"/>
        <v>0</v>
      </c>
      <c r="G19" s="92">
        <f t="shared" si="0"/>
        <v>0</v>
      </c>
      <c r="H19" s="92">
        <f t="shared" si="0"/>
        <v>0</v>
      </c>
      <c r="I19" s="92">
        <f t="shared" si="0"/>
        <v>0</v>
      </c>
      <c r="J19" s="93">
        <f t="shared" si="0"/>
        <v>0</v>
      </c>
      <c r="K19" s="9"/>
      <c r="N19" s="233"/>
    </row>
    <row r="20" spans="1:14" ht="15" thickBot="1">
      <c r="A20" s="418" t="s">
        <v>11</v>
      </c>
      <c r="B20" s="419"/>
      <c r="C20" s="419"/>
      <c r="D20" s="419"/>
      <c r="E20" s="419"/>
      <c r="F20" s="419"/>
      <c r="G20" s="419"/>
      <c r="H20" s="419"/>
      <c r="I20" s="419"/>
      <c r="J20" s="420"/>
      <c r="K20" s="9"/>
      <c r="N20" s="233"/>
    </row>
    <row r="21" spans="1:14" ht="26.25">
      <c r="A21" s="44" t="s">
        <v>154</v>
      </c>
      <c r="B21" s="3" t="s">
        <v>2</v>
      </c>
      <c r="C21" s="4" t="s">
        <v>12</v>
      </c>
      <c r="D21" s="45">
        <v>1000</v>
      </c>
      <c r="E21" s="45">
        <f>D21</f>
        <v>1000</v>
      </c>
      <c r="F21" s="46">
        <v>130000</v>
      </c>
      <c r="G21" s="38">
        <v>129000</v>
      </c>
      <c r="H21" s="2">
        <v>0</v>
      </c>
      <c r="I21" s="2">
        <v>0</v>
      </c>
      <c r="J21" s="5">
        <v>0</v>
      </c>
      <c r="K21" s="9"/>
      <c r="N21" s="233"/>
    </row>
    <row r="22" spans="1:14" ht="26.25">
      <c r="A22" s="44" t="s">
        <v>273</v>
      </c>
      <c r="B22" s="3" t="s">
        <v>2</v>
      </c>
      <c r="C22" s="4" t="s">
        <v>12</v>
      </c>
      <c r="D22" s="45">
        <v>1000</v>
      </c>
      <c r="E22" s="45">
        <f>D22</f>
        <v>1000</v>
      </c>
      <c r="F22" s="46">
        <v>3286330</v>
      </c>
      <c r="G22" s="38">
        <v>3285330</v>
      </c>
      <c r="H22" s="2">
        <v>0</v>
      </c>
      <c r="I22" s="2">
        <v>0</v>
      </c>
      <c r="J22" s="5">
        <v>0</v>
      </c>
      <c r="K22" s="232"/>
      <c r="N22" s="233"/>
    </row>
    <row r="23" spans="1:14" ht="26.25">
      <c r="A23" s="47" t="s">
        <v>50</v>
      </c>
      <c r="B23" s="3" t="s">
        <v>2</v>
      </c>
      <c r="C23" s="4" t="s">
        <v>12</v>
      </c>
      <c r="D23" s="48">
        <v>157000</v>
      </c>
      <c r="E23" s="45">
        <f>D23</f>
        <v>157000</v>
      </c>
      <c r="F23" s="46">
        <f aca="true" t="shared" si="1" ref="F23:F29">D23+G23+H23+I23+J23</f>
        <v>157000</v>
      </c>
      <c r="G23" s="38">
        <v>0</v>
      </c>
      <c r="H23" s="2">
        <v>0</v>
      </c>
      <c r="I23" s="2">
        <v>0</v>
      </c>
      <c r="J23" s="5">
        <v>0</v>
      </c>
      <c r="K23" s="9"/>
      <c r="N23" s="233"/>
    </row>
    <row r="24" spans="1:14" ht="26.25">
      <c r="A24" s="47" t="s">
        <v>62</v>
      </c>
      <c r="B24" s="3" t="s">
        <v>2</v>
      </c>
      <c r="C24" s="4" t="s">
        <v>12</v>
      </c>
      <c r="D24" s="48">
        <v>50000</v>
      </c>
      <c r="E24" s="45">
        <v>50000</v>
      </c>
      <c r="F24" s="46">
        <f t="shared" si="1"/>
        <v>119000</v>
      </c>
      <c r="G24" s="38">
        <v>69000</v>
      </c>
      <c r="H24" s="2">
        <v>0</v>
      </c>
      <c r="I24" s="2">
        <v>0</v>
      </c>
      <c r="J24" s="5">
        <v>0</v>
      </c>
      <c r="K24" s="9"/>
      <c r="N24" s="233"/>
    </row>
    <row r="25" spans="1:14" ht="26.25">
      <c r="A25" s="47" t="s">
        <v>274</v>
      </c>
      <c r="B25" s="3" t="s">
        <v>2</v>
      </c>
      <c r="C25" s="4" t="s">
        <v>12</v>
      </c>
      <c r="D25" s="48">
        <v>75000</v>
      </c>
      <c r="E25" s="45">
        <f>D25</f>
        <v>75000</v>
      </c>
      <c r="F25" s="46">
        <f t="shared" si="1"/>
        <v>75000</v>
      </c>
      <c r="G25" s="38">
        <v>0</v>
      </c>
      <c r="H25" s="2">
        <v>0</v>
      </c>
      <c r="I25" s="2">
        <v>0</v>
      </c>
      <c r="J25" s="5">
        <v>0</v>
      </c>
      <c r="K25" s="9"/>
      <c r="N25" s="233"/>
    </row>
    <row r="26" spans="1:14" ht="26.25">
      <c r="A26" s="47" t="s">
        <v>51</v>
      </c>
      <c r="B26" s="3" t="s">
        <v>2</v>
      </c>
      <c r="C26" s="4" t="s">
        <v>12</v>
      </c>
      <c r="D26" s="48">
        <v>1000</v>
      </c>
      <c r="E26" s="45">
        <f>D26</f>
        <v>1000</v>
      </c>
      <c r="F26" s="46">
        <f t="shared" si="1"/>
        <v>156000</v>
      </c>
      <c r="G26" s="38">
        <v>155000</v>
      </c>
      <c r="H26" s="2">
        <v>0</v>
      </c>
      <c r="I26" s="2">
        <v>0</v>
      </c>
      <c r="J26" s="5">
        <v>0</v>
      </c>
      <c r="K26" s="9"/>
      <c r="N26" s="233"/>
    </row>
    <row r="27" spans="1:14" ht="26.25">
      <c r="A27" s="47" t="s">
        <v>85</v>
      </c>
      <c r="B27" s="3" t="s">
        <v>2</v>
      </c>
      <c r="C27" s="4" t="s">
        <v>12</v>
      </c>
      <c r="D27" s="48">
        <v>1000</v>
      </c>
      <c r="E27" s="45">
        <f>D27</f>
        <v>1000</v>
      </c>
      <c r="F27" s="46">
        <f t="shared" si="1"/>
        <v>139000</v>
      </c>
      <c r="G27" s="38">
        <v>138000</v>
      </c>
      <c r="H27" s="2"/>
      <c r="I27" s="2"/>
      <c r="J27" s="5"/>
      <c r="K27" s="9"/>
      <c r="N27" s="233"/>
    </row>
    <row r="28" spans="1:14" ht="25.5">
      <c r="A28" s="256" t="s">
        <v>275</v>
      </c>
      <c r="B28" s="3" t="s">
        <v>2</v>
      </c>
      <c r="C28" s="4" t="s">
        <v>12</v>
      </c>
      <c r="D28" s="48">
        <v>118002</v>
      </c>
      <c r="E28" s="45">
        <f>D28</f>
        <v>118002</v>
      </c>
      <c r="F28" s="46">
        <f t="shared" si="1"/>
        <v>118002</v>
      </c>
      <c r="G28" s="38">
        <v>0</v>
      </c>
      <c r="H28" s="2">
        <v>0</v>
      </c>
      <c r="I28" s="2">
        <v>0</v>
      </c>
      <c r="J28" s="5">
        <v>0</v>
      </c>
      <c r="K28" s="9"/>
      <c r="N28" s="233"/>
    </row>
    <row r="29" spans="1:14" ht="39" thickBot="1">
      <c r="A29" s="256" t="s">
        <v>276</v>
      </c>
      <c r="B29" s="3" t="s">
        <v>2</v>
      </c>
      <c r="C29" s="4" t="s">
        <v>12</v>
      </c>
      <c r="D29" s="41">
        <v>98900</v>
      </c>
      <c r="E29" s="45">
        <f>D29</f>
        <v>98900</v>
      </c>
      <c r="F29" s="46">
        <f t="shared" si="1"/>
        <v>98900</v>
      </c>
      <c r="G29" s="38">
        <v>0</v>
      </c>
      <c r="H29" s="2">
        <v>0</v>
      </c>
      <c r="I29" s="2">
        <v>0</v>
      </c>
      <c r="J29" s="5">
        <v>0</v>
      </c>
      <c r="K29" s="9"/>
      <c r="N29" s="233"/>
    </row>
    <row r="30" spans="1:14" ht="15.75" customHeight="1" hidden="1" thickBot="1">
      <c r="A30" s="318" t="s">
        <v>13</v>
      </c>
      <c r="B30" s="319"/>
      <c r="C30" s="320"/>
      <c r="D30" s="76">
        <f aca="true" t="shared" si="2" ref="D30:J30">SUM(D21:D29)</f>
        <v>502902</v>
      </c>
      <c r="E30" s="76">
        <f t="shared" si="2"/>
        <v>502902</v>
      </c>
      <c r="F30" s="77">
        <f t="shared" si="2"/>
        <v>4279232</v>
      </c>
      <c r="G30" s="77">
        <f t="shared" si="2"/>
        <v>3776330</v>
      </c>
      <c r="H30" s="77">
        <f t="shared" si="2"/>
        <v>0</v>
      </c>
      <c r="I30" s="77">
        <f t="shared" si="2"/>
        <v>0</v>
      </c>
      <c r="J30" s="78">
        <f t="shared" si="2"/>
        <v>0</v>
      </c>
      <c r="K30" s="9"/>
      <c r="N30" s="233"/>
    </row>
    <row r="31" spans="1:14" ht="15.75" customHeight="1" hidden="1" thickBot="1">
      <c r="A31" s="329" t="s">
        <v>14</v>
      </c>
      <c r="B31" s="330"/>
      <c r="C31" s="330"/>
      <c r="D31" s="330"/>
      <c r="E31" s="330"/>
      <c r="F31" s="330"/>
      <c r="G31" s="61"/>
      <c r="H31" s="62"/>
      <c r="I31" s="62"/>
      <c r="J31" s="63"/>
      <c r="K31" s="9"/>
      <c r="N31" s="233"/>
    </row>
    <row r="32" spans="1:14" ht="15.75" customHeight="1" thickBot="1">
      <c r="A32" s="318" t="s">
        <v>13</v>
      </c>
      <c r="B32" s="319"/>
      <c r="C32" s="320"/>
      <c r="D32" s="76">
        <f>SUM(D21:D29)</f>
        <v>502902</v>
      </c>
      <c r="E32" s="76">
        <f aca="true" t="shared" si="3" ref="E32:J32">SUM(E21:E29)</f>
        <v>502902</v>
      </c>
      <c r="F32" s="76">
        <f t="shared" si="3"/>
        <v>4279232</v>
      </c>
      <c r="G32" s="76">
        <f t="shared" si="3"/>
        <v>3776330</v>
      </c>
      <c r="H32" s="76">
        <f t="shared" si="3"/>
        <v>0</v>
      </c>
      <c r="I32" s="76">
        <f t="shared" si="3"/>
        <v>0</v>
      </c>
      <c r="J32" s="76">
        <f t="shared" si="3"/>
        <v>0</v>
      </c>
      <c r="K32" s="9"/>
      <c r="N32" s="233"/>
    </row>
    <row r="33" spans="1:14" ht="19.5" customHeight="1">
      <c r="A33" s="321" t="s">
        <v>16</v>
      </c>
      <c r="B33" s="322"/>
      <c r="C33" s="322"/>
      <c r="D33" s="322"/>
      <c r="E33" s="322"/>
      <c r="F33" s="322"/>
      <c r="G33" s="307"/>
      <c r="H33" s="308"/>
      <c r="I33" s="308"/>
      <c r="J33" s="309"/>
      <c r="K33" s="9"/>
      <c r="N33" s="233"/>
    </row>
    <row r="34" spans="1:14" ht="21.75" customHeight="1" hidden="1">
      <c r="A34" s="64"/>
      <c r="B34" s="3" t="s">
        <v>2</v>
      </c>
      <c r="C34" s="4" t="s">
        <v>15</v>
      </c>
      <c r="D34" s="12"/>
      <c r="E34" s="12"/>
      <c r="F34" s="13"/>
      <c r="G34" s="65"/>
      <c r="H34" s="66"/>
      <c r="I34" s="66"/>
      <c r="J34" s="67"/>
      <c r="K34" s="9"/>
      <c r="N34" s="233"/>
    </row>
    <row r="35" spans="1:14" ht="21.75" customHeight="1" hidden="1">
      <c r="A35" s="323" t="s">
        <v>7</v>
      </c>
      <c r="B35" s="324"/>
      <c r="C35" s="325"/>
      <c r="D35" s="14">
        <f>SUM(D34:D34)</f>
        <v>0</v>
      </c>
      <c r="E35" s="14">
        <f>SUM(E34:E34)</f>
        <v>0</v>
      </c>
      <c r="F35" s="15">
        <f>SUM(F34:F34)</f>
        <v>0</v>
      </c>
      <c r="G35" s="68"/>
      <c r="H35" s="69"/>
      <c r="I35" s="69"/>
      <c r="J35" s="70"/>
      <c r="K35" s="9"/>
      <c r="N35" s="233"/>
    </row>
    <row r="36" spans="1:14" ht="21.75" customHeight="1" hidden="1">
      <c r="A36" s="334" t="s">
        <v>16</v>
      </c>
      <c r="B36" s="335"/>
      <c r="C36" s="335"/>
      <c r="D36" s="335"/>
      <c r="E36" s="335"/>
      <c r="F36" s="335"/>
      <c r="G36" s="335"/>
      <c r="H36" s="335"/>
      <c r="I36" s="335"/>
      <c r="J36" s="336"/>
      <c r="K36" s="9"/>
      <c r="N36" s="233"/>
    </row>
    <row r="37" spans="1:14" ht="21.75" customHeight="1">
      <c r="A37" s="149" t="s">
        <v>156</v>
      </c>
      <c r="B37" s="3" t="s">
        <v>2</v>
      </c>
      <c r="C37" s="4" t="s">
        <v>17</v>
      </c>
      <c r="D37" s="128">
        <v>3500</v>
      </c>
      <c r="E37" s="36">
        <f>D37</f>
        <v>3500</v>
      </c>
      <c r="F37" s="37">
        <f>D37+G37+H37+I37+J37</f>
        <v>3500</v>
      </c>
      <c r="G37" s="38">
        <v>0</v>
      </c>
      <c r="H37" s="2">
        <v>0</v>
      </c>
      <c r="I37" s="2">
        <v>0</v>
      </c>
      <c r="J37" s="5">
        <v>0</v>
      </c>
      <c r="K37" s="9"/>
      <c r="N37" s="233"/>
    </row>
    <row r="38" spans="1:14" ht="19.5" customHeight="1">
      <c r="A38" s="257" t="s">
        <v>277</v>
      </c>
      <c r="B38" s="39" t="s">
        <v>2</v>
      </c>
      <c r="C38" s="40" t="s">
        <v>17</v>
      </c>
      <c r="D38" s="128">
        <v>535000</v>
      </c>
      <c r="E38" s="36">
        <f aca="true" t="shared" si="4" ref="E38:E48">D38</f>
        <v>535000</v>
      </c>
      <c r="F38" s="37">
        <f aca="true" t="shared" si="5" ref="F38:F48">D38+G38+H38+I38+J38</f>
        <v>535000</v>
      </c>
      <c r="G38" s="38">
        <v>0</v>
      </c>
      <c r="H38" s="2">
        <v>0</v>
      </c>
      <c r="I38" s="2">
        <v>0</v>
      </c>
      <c r="J38" s="5">
        <v>0</v>
      </c>
      <c r="K38" s="9"/>
      <c r="N38" s="233"/>
    </row>
    <row r="39" spans="1:14" ht="18" customHeight="1">
      <c r="A39" s="258" t="s">
        <v>52</v>
      </c>
      <c r="B39" s="39" t="s">
        <v>2</v>
      </c>
      <c r="C39" s="40" t="s">
        <v>17</v>
      </c>
      <c r="D39" s="41">
        <v>1000</v>
      </c>
      <c r="E39" s="36">
        <f t="shared" si="4"/>
        <v>1000</v>
      </c>
      <c r="F39" s="37">
        <f t="shared" si="5"/>
        <v>130000</v>
      </c>
      <c r="G39" s="38">
        <v>129000</v>
      </c>
      <c r="H39" s="2">
        <v>0</v>
      </c>
      <c r="I39" s="2">
        <v>0</v>
      </c>
      <c r="J39" s="5">
        <v>0</v>
      </c>
      <c r="K39" s="9"/>
      <c r="N39" s="233"/>
    </row>
    <row r="40" spans="1:14" ht="37.5" customHeight="1">
      <c r="A40" s="50" t="s">
        <v>63</v>
      </c>
      <c r="B40" s="39" t="s">
        <v>2</v>
      </c>
      <c r="C40" s="40" t="s">
        <v>17</v>
      </c>
      <c r="D40" s="41">
        <v>100000</v>
      </c>
      <c r="E40" s="36">
        <f t="shared" si="4"/>
        <v>100000</v>
      </c>
      <c r="F40" s="37">
        <f t="shared" si="5"/>
        <v>100000</v>
      </c>
      <c r="G40" s="38">
        <v>0</v>
      </c>
      <c r="H40" s="2">
        <v>0</v>
      </c>
      <c r="I40" s="2">
        <v>0</v>
      </c>
      <c r="J40" s="5">
        <v>0</v>
      </c>
      <c r="K40" s="9"/>
      <c r="N40" s="233"/>
    </row>
    <row r="41" spans="1:14" ht="26.25">
      <c r="A41" s="50" t="s">
        <v>204</v>
      </c>
      <c r="B41" s="39" t="s">
        <v>2</v>
      </c>
      <c r="C41" s="40" t="s">
        <v>17</v>
      </c>
      <c r="D41" s="41">
        <v>50000</v>
      </c>
      <c r="E41" s="36">
        <f t="shared" si="4"/>
        <v>50000</v>
      </c>
      <c r="F41" s="37">
        <f t="shared" si="5"/>
        <v>135000</v>
      </c>
      <c r="G41" s="38">
        <v>85000</v>
      </c>
      <c r="H41" s="2">
        <v>0</v>
      </c>
      <c r="I41" s="2">
        <v>0</v>
      </c>
      <c r="J41" s="5">
        <v>0</v>
      </c>
      <c r="K41" s="9"/>
      <c r="N41" s="233"/>
    </row>
    <row r="42" spans="1:14" ht="15">
      <c r="A42" s="50" t="s">
        <v>54</v>
      </c>
      <c r="B42" s="39" t="s">
        <v>2</v>
      </c>
      <c r="C42" s="40" t="s">
        <v>17</v>
      </c>
      <c r="D42" s="41">
        <v>1000</v>
      </c>
      <c r="E42" s="36">
        <f t="shared" si="4"/>
        <v>1000</v>
      </c>
      <c r="F42" s="37">
        <f t="shared" si="5"/>
        <v>176840</v>
      </c>
      <c r="G42" s="38">
        <v>175840</v>
      </c>
      <c r="H42" s="2">
        <v>0</v>
      </c>
      <c r="I42" s="2">
        <v>0</v>
      </c>
      <c r="J42" s="5">
        <v>0</v>
      </c>
      <c r="K42" s="9"/>
      <c r="N42" s="233"/>
    </row>
    <row r="43" spans="1:14" ht="26.25">
      <c r="A43" s="50" t="s">
        <v>53</v>
      </c>
      <c r="B43" s="39" t="s">
        <v>2</v>
      </c>
      <c r="C43" s="40" t="s">
        <v>17</v>
      </c>
      <c r="D43" s="41">
        <v>1000</v>
      </c>
      <c r="E43" s="36">
        <f t="shared" si="4"/>
        <v>1000</v>
      </c>
      <c r="F43" s="37">
        <f t="shared" si="5"/>
        <v>86000</v>
      </c>
      <c r="G43" s="38">
        <v>85000</v>
      </c>
      <c r="H43" s="2">
        <v>0</v>
      </c>
      <c r="I43" s="2">
        <v>0</v>
      </c>
      <c r="J43" s="5">
        <v>0</v>
      </c>
      <c r="K43" s="9"/>
      <c r="N43" s="233"/>
    </row>
    <row r="44" spans="1:14" ht="30" customHeight="1">
      <c r="A44" s="50" t="s">
        <v>64</v>
      </c>
      <c r="B44" s="39" t="s">
        <v>2</v>
      </c>
      <c r="C44" s="40" t="s">
        <v>17</v>
      </c>
      <c r="D44" s="41">
        <v>11000</v>
      </c>
      <c r="E44" s="36">
        <f t="shared" si="4"/>
        <v>11000</v>
      </c>
      <c r="F44" s="37">
        <f t="shared" si="5"/>
        <v>11000</v>
      </c>
      <c r="G44" s="38">
        <v>0</v>
      </c>
      <c r="H44" s="2">
        <v>0</v>
      </c>
      <c r="I44" s="2">
        <v>0</v>
      </c>
      <c r="J44" s="5">
        <v>0</v>
      </c>
      <c r="K44" s="9"/>
      <c r="N44" s="233"/>
    </row>
    <row r="45" spans="1:14" ht="43.5" customHeight="1">
      <c r="A45" s="50" t="s">
        <v>205</v>
      </c>
      <c r="B45" s="39" t="s">
        <v>2</v>
      </c>
      <c r="C45" s="40" t="s">
        <v>17</v>
      </c>
      <c r="D45" s="41">
        <v>1000</v>
      </c>
      <c r="E45" s="36">
        <f t="shared" si="4"/>
        <v>1000</v>
      </c>
      <c r="F45" s="37">
        <f t="shared" si="5"/>
        <v>135000</v>
      </c>
      <c r="G45" s="38">
        <v>134000</v>
      </c>
      <c r="H45" s="2">
        <v>0</v>
      </c>
      <c r="I45" s="2">
        <v>0</v>
      </c>
      <c r="J45" s="5">
        <v>0</v>
      </c>
      <c r="K45" s="9"/>
      <c r="N45" s="233"/>
    </row>
    <row r="46" spans="1:14" ht="15">
      <c r="A46" s="50" t="s">
        <v>56</v>
      </c>
      <c r="B46" s="39" t="s">
        <v>2</v>
      </c>
      <c r="C46" s="40" t="s">
        <v>17</v>
      </c>
      <c r="D46" s="41">
        <v>1000</v>
      </c>
      <c r="E46" s="36">
        <f t="shared" si="4"/>
        <v>1000</v>
      </c>
      <c r="F46" s="37">
        <f t="shared" si="5"/>
        <v>170000</v>
      </c>
      <c r="G46" s="38">
        <v>169000</v>
      </c>
      <c r="H46" s="2">
        <v>0</v>
      </c>
      <c r="I46" s="2">
        <v>0</v>
      </c>
      <c r="J46" s="5">
        <v>0</v>
      </c>
      <c r="K46" s="9"/>
      <c r="N46" s="233"/>
    </row>
    <row r="47" spans="1:14" ht="15">
      <c r="A47" s="50" t="s">
        <v>220</v>
      </c>
      <c r="B47" s="39" t="s">
        <v>2</v>
      </c>
      <c r="C47" s="40" t="s">
        <v>17</v>
      </c>
      <c r="D47" s="41">
        <v>8000</v>
      </c>
      <c r="E47" s="36">
        <f t="shared" si="4"/>
        <v>8000</v>
      </c>
      <c r="F47" s="37">
        <f t="shared" si="5"/>
        <v>8000</v>
      </c>
      <c r="G47" s="38">
        <v>0</v>
      </c>
      <c r="H47" s="2">
        <v>0</v>
      </c>
      <c r="I47" s="2">
        <v>0</v>
      </c>
      <c r="J47" s="5">
        <v>0</v>
      </c>
      <c r="K47" s="9"/>
      <c r="M47" s="9"/>
      <c r="N47" s="233"/>
    </row>
    <row r="48" spans="1:14" ht="27" thickBot="1">
      <c r="A48" s="50" t="s">
        <v>55</v>
      </c>
      <c r="B48" s="39" t="s">
        <v>2</v>
      </c>
      <c r="C48" s="40" t="s">
        <v>17</v>
      </c>
      <c r="D48" s="41">
        <v>1000</v>
      </c>
      <c r="E48" s="36">
        <f t="shared" si="4"/>
        <v>1000</v>
      </c>
      <c r="F48" s="37">
        <f t="shared" si="5"/>
        <v>75000</v>
      </c>
      <c r="G48" s="38">
        <v>74000</v>
      </c>
      <c r="H48" s="2">
        <v>0</v>
      </c>
      <c r="I48" s="2">
        <v>0</v>
      </c>
      <c r="J48" s="5">
        <v>0</v>
      </c>
      <c r="K48" s="9"/>
      <c r="M48" s="9"/>
      <c r="N48" s="233"/>
    </row>
    <row r="49" spans="1:14" ht="15.75" thickBot="1">
      <c r="A49" s="331" t="s">
        <v>8</v>
      </c>
      <c r="B49" s="332"/>
      <c r="C49" s="333"/>
      <c r="D49" s="76">
        <f>SUM(D37:D48)</f>
        <v>713500</v>
      </c>
      <c r="E49" s="76">
        <f aca="true" t="shared" si="6" ref="E49:J49">SUM(E36:E48)</f>
        <v>713500</v>
      </c>
      <c r="F49" s="77">
        <f t="shared" si="6"/>
        <v>1565340</v>
      </c>
      <c r="G49" s="77">
        <f t="shared" si="6"/>
        <v>851840</v>
      </c>
      <c r="H49" s="77">
        <f t="shared" si="6"/>
        <v>0</v>
      </c>
      <c r="I49" s="90">
        <f t="shared" si="6"/>
        <v>0</v>
      </c>
      <c r="J49" s="91">
        <f t="shared" si="6"/>
        <v>0</v>
      </c>
      <c r="K49" s="9"/>
      <c r="N49" s="233"/>
    </row>
    <row r="50" spans="1:14" ht="19.5" customHeight="1" thickBot="1">
      <c r="A50" s="334" t="s">
        <v>18</v>
      </c>
      <c r="B50" s="335"/>
      <c r="C50" s="335"/>
      <c r="D50" s="335"/>
      <c r="E50" s="335"/>
      <c r="F50" s="335"/>
      <c r="G50" s="335"/>
      <c r="H50" s="335"/>
      <c r="I50" s="335"/>
      <c r="J50" s="336"/>
      <c r="K50" s="9"/>
      <c r="N50" s="233"/>
    </row>
    <row r="51" spans="1:14" ht="51" customHeight="1">
      <c r="A51" s="55" t="s">
        <v>118</v>
      </c>
      <c r="B51" s="3" t="s">
        <v>2</v>
      </c>
      <c r="C51" s="4" t="s">
        <v>19</v>
      </c>
      <c r="D51" s="36">
        <v>154581</v>
      </c>
      <c r="E51" s="36">
        <v>154581</v>
      </c>
      <c r="F51" s="49">
        <v>154581</v>
      </c>
      <c r="G51" s="38">
        <v>0</v>
      </c>
      <c r="H51" s="2">
        <v>0</v>
      </c>
      <c r="I51" s="2">
        <v>0</v>
      </c>
      <c r="J51" s="5">
        <v>0</v>
      </c>
      <c r="K51" s="9"/>
      <c r="N51" s="233"/>
    </row>
    <row r="52" spans="1:14" ht="15.75" customHeight="1">
      <c r="A52" s="50" t="s">
        <v>195</v>
      </c>
      <c r="B52" s="39" t="s">
        <v>2</v>
      </c>
      <c r="C52" s="40" t="s">
        <v>19</v>
      </c>
      <c r="D52" s="36">
        <v>1000</v>
      </c>
      <c r="E52" s="36">
        <v>1000</v>
      </c>
      <c r="F52" s="37">
        <v>30000</v>
      </c>
      <c r="G52" s="38">
        <v>29000</v>
      </c>
      <c r="H52" s="2">
        <v>0</v>
      </c>
      <c r="I52" s="2">
        <v>0</v>
      </c>
      <c r="J52" s="5">
        <v>0</v>
      </c>
      <c r="K52" s="9"/>
      <c r="M52" s="9"/>
      <c r="N52" s="233"/>
    </row>
    <row r="53" spans="1:14" ht="51.75">
      <c r="A53" s="50" t="s">
        <v>196</v>
      </c>
      <c r="B53" s="39" t="s">
        <v>2</v>
      </c>
      <c r="C53" s="40" t="s">
        <v>19</v>
      </c>
      <c r="D53" s="36">
        <v>1000</v>
      </c>
      <c r="E53" s="36">
        <v>1000</v>
      </c>
      <c r="F53" s="37">
        <v>120000</v>
      </c>
      <c r="G53" s="38">
        <v>119000</v>
      </c>
      <c r="H53" s="2">
        <v>0</v>
      </c>
      <c r="I53" s="2">
        <v>0</v>
      </c>
      <c r="J53" s="5">
        <v>0</v>
      </c>
      <c r="K53" s="9"/>
      <c r="N53" s="233"/>
    </row>
    <row r="54" spans="1:14" ht="15">
      <c r="A54" s="50" t="s">
        <v>119</v>
      </c>
      <c r="B54" s="39" t="s">
        <v>2</v>
      </c>
      <c r="C54" s="40" t="s">
        <v>19</v>
      </c>
      <c r="D54" s="36">
        <v>134000</v>
      </c>
      <c r="E54" s="36">
        <v>134000</v>
      </c>
      <c r="F54" s="49">
        <v>134000</v>
      </c>
      <c r="G54" s="38">
        <v>0</v>
      </c>
      <c r="H54" s="2">
        <v>0</v>
      </c>
      <c r="I54" s="2">
        <v>0</v>
      </c>
      <c r="J54" s="5">
        <v>0</v>
      </c>
      <c r="K54" s="9"/>
      <c r="N54" s="233"/>
    </row>
    <row r="55" spans="1:14" ht="18" customHeight="1">
      <c r="A55" s="50" t="s">
        <v>155</v>
      </c>
      <c r="B55" s="39" t="s">
        <v>2</v>
      </c>
      <c r="C55" s="40" t="s">
        <v>19</v>
      </c>
      <c r="D55" s="36">
        <v>1000</v>
      </c>
      <c r="E55" s="36">
        <f>D55</f>
        <v>1000</v>
      </c>
      <c r="F55" s="37">
        <f>D55+G55+H55+I55+J55</f>
        <v>70000</v>
      </c>
      <c r="G55" s="38">
        <v>69000</v>
      </c>
      <c r="H55" s="2">
        <v>0</v>
      </c>
      <c r="I55" s="2">
        <v>0</v>
      </c>
      <c r="J55" s="5">
        <v>0</v>
      </c>
      <c r="K55" s="9"/>
      <c r="N55" s="233"/>
    </row>
    <row r="56" spans="1:14" ht="15">
      <c r="A56" s="50" t="s">
        <v>117</v>
      </c>
      <c r="B56" s="39" t="s">
        <v>2</v>
      </c>
      <c r="C56" s="40" t="s">
        <v>19</v>
      </c>
      <c r="D56" s="36">
        <v>1000</v>
      </c>
      <c r="E56" s="36">
        <f>D56</f>
        <v>1000</v>
      </c>
      <c r="F56" s="37">
        <f>D56+G56+H56+I56+J56</f>
        <v>70000</v>
      </c>
      <c r="G56" s="38">
        <v>69000</v>
      </c>
      <c r="H56" s="2">
        <v>0</v>
      </c>
      <c r="I56" s="2">
        <v>0</v>
      </c>
      <c r="J56" s="5">
        <v>0</v>
      </c>
      <c r="K56" s="9"/>
      <c r="N56" s="233"/>
    </row>
    <row r="57" spans="1:14" ht="15.75" thickBot="1">
      <c r="A57" s="337" t="s">
        <v>20</v>
      </c>
      <c r="B57" s="338"/>
      <c r="C57" s="339"/>
      <c r="D57" s="104">
        <f aca="true" t="shared" si="7" ref="D57:J57">SUM(D51:D56)</f>
        <v>292581</v>
      </c>
      <c r="E57" s="104">
        <f t="shared" si="7"/>
        <v>292581</v>
      </c>
      <c r="F57" s="104">
        <f t="shared" si="7"/>
        <v>578581</v>
      </c>
      <c r="G57" s="104">
        <f t="shared" si="7"/>
        <v>286000</v>
      </c>
      <c r="H57" s="105">
        <f t="shared" si="7"/>
        <v>0</v>
      </c>
      <c r="I57" s="105">
        <f t="shared" si="7"/>
        <v>0</v>
      </c>
      <c r="J57" s="106">
        <f t="shared" si="7"/>
        <v>0</v>
      </c>
      <c r="K57" s="9"/>
      <c r="N57" s="233"/>
    </row>
    <row r="58" spans="1:14" ht="19.5" customHeight="1" thickBot="1">
      <c r="A58" s="334" t="s">
        <v>21</v>
      </c>
      <c r="B58" s="335"/>
      <c r="C58" s="335"/>
      <c r="D58" s="335"/>
      <c r="E58" s="335"/>
      <c r="F58" s="335"/>
      <c r="G58" s="335"/>
      <c r="H58" s="335"/>
      <c r="I58" s="335"/>
      <c r="J58" s="336"/>
      <c r="K58" s="9"/>
      <c r="N58" s="233"/>
    </row>
    <row r="59" spans="1:14" ht="79.5" customHeight="1">
      <c r="A59" s="55" t="s">
        <v>153</v>
      </c>
      <c r="B59" s="3" t="s">
        <v>2</v>
      </c>
      <c r="C59" s="4" t="s">
        <v>22</v>
      </c>
      <c r="D59" s="36">
        <v>1000000</v>
      </c>
      <c r="E59" s="36">
        <f>D59</f>
        <v>1000000</v>
      </c>
      <c r="F59" s="37">
        <f>D59+G59+H59+I59+J59</f>
        <v>1000000</v>
      </c>
      <c r="G59" s="129">
        <v>0</v>
      </c>
      <c r="H59" s="130">
        <v>0</v>
      </c>
      <c r="I59" s="130">
        <v>0</v>
      </c>
      <c r="J59" s="131">
        <v>0</v>
      </c>
      <c r="K59" s="9"/>
      <c r="N59" s="233"/>
    </row>
    <row r="60" spans="1:14" ht="15.75" customHeight="1">
      <c r="A60" s="50" t="s">
        <v>144</v>
      </c>
      <c r="B60" s="39" t="s">
        <v>2</v>
      </c>
      <c r="C60" s="40" t="s">
        <v>22</v>
      </c>
      <c r="D60" s="41">
        <v>305000</v>
      </c>
      <c r="E60" s="36">
        <f aca="true" t="shared" si="8" ref="E60:E104">D60</f>
        <v>305000</v>
      </c>
      <c r="F60" s="37">
        <f aca="true" t="shared" si="9" ref="F60:F104">D60+G60+H60+I60+J60</f>
        <v>305000</v>
      </c>
      <c r="G60" s="129">
        <v>0</v>
      </c>
      <c r="H60" s="130">
        <v>0</v>
      </c>
      <c r="I60" s="130">
        <v>0</v>
      </c>
      <c r="J60" s="131">
        <v>0</v>
      </c>
      <c r="K60" s="9"/>
      <c r="M60" s="9"/>
      <c r="N60" s="233"/>
    </row>
    <row r="61" spans="1:14" ht="26.25">
      <c r="A61" s="50" t="s">
        <v>152</v>
      </c>
      <c r="B61" s="39" t="s">
        <v>2</v>
      </c>
      <c r="C61" s="40" t="s">
        <v>22</v>
      </c>
      <c r="D61" s="41">
        <v>215000</v>
      </c>
      <c r="E61" s="36">
        <f t="shared" si="8"/>
        <v>215000</v>
      </c>
      <c r="F61" s="37">
        <f t="shared" si="9"/>
        <v>215000</v>
      </c>
      <c r="G61" s="129">
        <v>0</v>
      </c>
      <c r="H61" s="130">
        <v>0</v>
      </c>
      <c r="I61" s="130">
        <v>0</v>
      </c>
      <c r="J61" s="131">
        <v>0</v>
      </c>
      <c r="K61" s="9"/>
      <c r="M61" s="9"/>
      <c r="N61" s="233"/>
    </row>
    <row r="62" spans="1:14" ht="26.25">
      <c r="A62" s="50" t="s">
        <v>28</v>
      </c>
      <c r="B62" s="39" t="s">
        <v>2</v>
      </c>
      <c r="C62" s="40" t="s">
        <v>22</v>
      </c>
      <c r="D62" s="41">
        <v>1540000</v>
      </c>
      <c r="E62" s="36">
        <f t="shared" si="8"/>
        <v>1540000</v>
      </c>
      <c r="F62" s="37">
        <f t="shared" si="9"/>
        <v>1540000</v>
      </c>
      <c r="G62" s="38">
        <v>0</v>
      </c>
      <c r="H62" s="2">
        <v>0</v>
      </c>
      <c r="I62" s="2">
        <v>0</v>
      </c>
      <c r="J62" s="5">
        <v>0</v>
      </c>
      <c r="K62" s="9"/>
      <c r="M62" s="9"/>
      <c r="N62" s="233"/>
    </row>
    <row r="63" spans="1:14" ht="30" customHeight="1">
      <c r="A63" s="50" t="s">
        <v>120</v>
      </c>
      <c r="B63" s="39" t="s">
        <v>2</v>
      </c>
      <c r="C63" s="40" t="s">
        <v>22</v>
      </c>
      <c r="D63" s="41">
        <v>6100000</v>
      </c>
      <c r="E63" s="36">
        <f t="shared" si="8"/>
        <v>6100000</v>
      </c>
      <c r="F63" s="37">
        <f t="shared" si="9"/>
        <v>6100000</v>
      </c>
      <c r="G63" s="38">
        <v>0</v>
      </c>
      <c r="H63" s="2">
        <v>0</v>
      </c>
      <c r="I63" s="2">
        <v>0</v>
      </c>
      <c r="J63" s="5">
        <v>0</v>
      </c>
      <c r="K63" s="9"/>
      <c r="N63" s="233"/>
    </row>
    <row r="64" spans="1:14" ht="15">
      <c r="A64" s="50" t="s">
        <v>57</v>
      </c>
      <c r="B64" s="39" t="s">
        <v>2</v>
      </c>
      <c r="C64" s="40" t="s">
        <v>22</v>
      </c>
      <c r="D64" s="41">
        <v>1000</v>
      </c>
      <c r="E64" s="36">
        <f t="shared" si="8"/>
        <v>1000</v>
      </c>
      <c r="F64" s="37">
        <f t="shared" si="9"/>
        <v>290000</v>
      </c>
      <c r="G64" s="38">
        <v>289000</v>
      </c>
      <c r="H64" s="2">
        <v>0</v>
      </c>
      <c r="I64" s="2">
        <v>0</v>
      </c>
      <c r="J64" s="5">
        <v>0</v>
      </c>
      <c r="K64" s="9"/>
      <c r="N64" s="233"/>
    </row>
    <row r="65" spans="1:14" s="6" customFormat="1" ht="26.25">
      <c r="A65" s="50" t="s">
        <v>142</v>
      </c>
      <c r="B65" s="39" t="s">
        <v>2</v>
      </c>
      <c r="C65" s="40" t="s">
        <v>22</v>
      </c>
      <c r="D65" s="41">
        <v>1000</v>
      </c>
      <c r="E65" s="36">
        <f t="shared" si="8"/>
        <v>1000</v>
      </c>
      <c r="F65" s="37">
        <f t="shared" si="9"/>
        <v>100000</v>
      </c>
      <c r="G65" s="38">
        <v>99000</v>
      </c>
      <c r="H65" s="2">
        <v>0</v>
      </c>
      <c r="I65" s="2">
        <v>0</v>
      </c>
      <c r="J65" s="5">
        <v>0</v>
      </c>
      <c r="K65" s="9"/>
      <c r="N65" s="233"/>
    </row>
    <row r="66" spans="1:14" s="6" customFormat="1" ht="39">
      <c r="A66" s="50" t="s">
        <v>147</v>
      </c>
      <c r="B66" s="39" t="s">
        <v>2</v>
      </c>
      <c r="C66" s="40" t="s">
        <v>22</v>
      </c>
      <c r="D66" s="41">
        <v>30000</v>
      </c>
      <c r="E66" s="36">
        <f t="shared" si="8"/>
        <v>30000</v>
      </c>
      <c r="F66" s="37">
        <f t="shared" si="9"/>
        <v>30000</v>
      </c>
      <c r="G66" s="38">
        <v>0</v>
      </c>
      <c r="H66" s="2">
        <v>0</v>
      </c>
      <c r="I66" s="2">
        <v>0</v>
      </c>
      <c r="J66" s="5">
        <v>0</v>
      </c>
      <c r="K66" s="9"/>
      <c r="N66" s="233"/>
    </row>
    <row r="67" spans="1:14" ht="15">
      <c r="A67" s="50" t="s">
        <v>61</v>
      </c>
      <c r="B67" s="39" t="s">
        <v>2</v>
      </c>
      <c r="C67" s="40" t="s">
        <v>22</v>
      </c>
      <c r="D67" s="41">
        <v>156000</v>
      </c>
      <c r="E67" s="36">
        <f t="shared" si="8"/>
        <v>156000</v>
      </c>
      <c r="F67" s="37">
        <f t="shared" si="9"/>
        <v>156000</v>
      </c>
      <c r="G67" s="38">
        <v>0</v>
      </c>
      <c r="H67" s="2">
        <v>0</v>
      </c>
      <c r="I67" s="2">
        <v>0</v>
      </c>
      <c r="J67" s="5">
        <v>0</v>
      </c>
      <c r="K67" s="9"/>
      <c r="N67" s="233"/>
    </row>
    <row r="68" spans="1:14" ht="15">
      <c r="A68" s="50" t="s">
        <v>60</v>
      </c>
      <c r="B68" s="39" t="s">
        <v>2</v>
      </c>
      <c r="C68" s="40" t="s">
        <v>22</v>
      </c>
      <c r="D68" s="41">
        <v>157000</v>
      </c>
      <c r="E68" s="36">
        <f t="shared" si="8"/>
        <v>157000</v>
      </c>
      <c r="F68" s="37">
        <f t="shared" si="9"/>
        <v>157000</v>
      </c>
      <c r="G68" s="38">
        <v>0</v>
      </c>
      <c r="H68" s="2">
        <v>0</v>
      </c>
      <c r="I68" s="2">
        <v>0</v>
      </c>
      <c r="J68" s="5">
        <v>0</v>
      </c>
      <c r="K68" s="9"/>
      <c r="N68" s="233"/>
    </row>
    <row r="69" spans="1:14" ht="15">
      <c r="A69" s="50" t="s">
        <v>59</v>
      </c>
      <c r="B69" s="39" t="s">
        <v>2</v>
      </c>
      <c r="C69" s="40" t="s">
        <v>22</v>
      </c>
      <c r="D69" s="41">
        <v>146000</v>
      </c>
      <c r="E69" s="36">
        <f t="shared" si="8"/>
        <v>146000</v>
      </c>
      <c r="F69" s="37">
        <f t="shared" si="9"/>
        <v>157000</v>
      </c>
      <c r="G69" s="38">
        <v>11000</v>
      </c>
      <c r="H69" s="2">
        <v>0</v>
      </c>
      <c r="I69" s="2">
        <v>0</v>
      </c>
      <c r="J69" s="5">
        <v>0</v>
      </c>
      <c r="K69" s="9"/>
      <c r="N69" s="233"/>
    </row>
    <row r="70" spans="1:14" ht="29.25" customHeight="1">
      <c r="A70" s="259" t="s">
        <v>278</v>
      </c>
      <c r="B70" s="260" t="s">
        <v>2</v>
      </c>
      <c r="C70" s="261" t="s">
        <v>22</v>
      </c>
      <c r="D70" s="262">
        <v>160000</v>
      </c>
      <c r="E70" s="263">
        <f t="shared" si="8"/>
        <v>160000</v>
      </c>
      <c r="F70" s="264">
        <f t="shared" si="9"/>
        <v>160000</v>
      </c>
      <c r="G70" s="265">
        <v>0</v>
      </c>
      <c r="H70" s="266">
        <v>0</v>
      </c>
      <c r="I70" s="266">
        <v>0</v>
      </c>
      <c r="J70" s="267">
        <v>0</v>
      </c>
      <c r="K70" s="9"/>
      <c r="N70" s="233"/>
    </row>
    <row r="71" spans="1:14" ht="30" customHeight="1">
      <c r="A71" s="50" t="s">
        <v>58</v>
      </c>
      <c r="B71" s="39" t="s">
        <v>2</v>
      </c>
      <c r="C71" s="40" t="s">
        <v>22</v>
      </c>
      <c r="D71" s="41">
        <v>1000</v>
      </c>
      <c r="E71" s="36">
        <f t="shared" si="8"/>
        <v>1000</v>
      </c>
      <c r="F71" s="37">
        <f t="shared" si="9"/>
        <v>99000</v>
      </c>
      <c r="G71" s="38">
        <v>98000</v>
      </c>
      <c r="H71" s="2">
        <v>0</v>
      </c>
      <c r="I71" s="2">
        <v>0</v>
      </c>
      <c r="J71" s="5">
        <v>0</v>
      </c>
      <c r="K71" s="9"/>
      <c r="N71" s="233"/>
    </row>
    <row r="72" spans="1:14" ht="19.5" customHeight="1">
      <c r="A72" s="50" t="s">
        <v>86</v>
      </c>
      <c r="B72" s="39" t="s">
        <v>2</v>
      </c>
      <c r="C72" s="40" t="s">
        <v>22</v>
      </c>
      <c r="D72" s="41">
        <v>154819</v>
      </c>
      <c r="E72" s="36">
        <f t="shared" si="8"/>
        <v>154819</v>
      </c>
      <c r="F72" s="37">
        <f t="shared" si="9"/>
        <v>154819</v>
      </c>
      <c r="G72" s="38">
        <v>0</v>
      </c>
      <c r="H72" s="2">
        <v>0</v>
      </c>
      <c r="I72" s="2">
        <v>0</v>
      </c>
      <c r="J72" s="5">
        <v>0</v>
      </c>
      <c r="K72" s="9"/>
      <c r="N72" s="233"/>
    </row>
    <row r="73" spans="1:14" ht="26.25">
      <c r="A73" s="50" t="s">
        <v>159</v>
      </c>
      <c r="B73" s="39" t="s">
        <v>2</v>
      </c>
      <c r="C73" s="40" t="s">
        <v>22</v>
      </c>
      <c r="D73" s="41">
        <v>27000</v>
      </c>
      <c r="E73" s="36">
        <f t="shared" si="8"/>
        <v>27000</v>
      </c>
      <c r="F73" s="37">
        <f t="shared" si="9"/>
        <v>27000</v>
      </c>
      <c r="G73" s="38">
        <v>0</v>
      </c>
      <c r="H73" s="2">
        <v>0</v>
      </c>
      <c r="I73" s="2">
        <v>0</v>
      </c>
      <c r="J73" s="5">
        <v>0</v>
      </c>
      <c r="K73" s="9"/>
      <c r="N73" s="233"/>
    </row>
    <row r="74" spans="1:14" s="6" customFormat="1" ht="29.25" customHeight="1">
      <c r="A74" s="50" t="s">
        <v>149</v>
      </c>
      <c r="B74" s="39" t="s">
        <v>2</v>
      </c>
      <c r="C74" s="40" t="s">
        <v>22</v>
      </c>
      <c r="D74" s="41">
        <v>20000</v>
      </c>
      <c r="E74" s="36">
        <f t="shared" si="8"/>
        <v>20000</v>
      </c>
      <c r="F74" s="37">
        <f t="shared" si="9"/>
        <v>20000</v>
      </c>
      <c r="G74" s="38">
        <v>0</v>
      </c>
      <c r="H74" s="2">
        <v>0</v>
      </c>
      <c r="I74" s="2">
        <v>0</v>
      </c>
      <c r="J74" s="5">
        <v>0</v>
      </c>
      <c r="K74" s="9"/>
      <c r="N74" s="233"/>
    </row>
    <row r="75" spans="1:14" s="6" customFormat="1" ht="20.25" customHeight="1">
      <c r="A75" s="50" t="s">
        <v>183</v>
      </c>
      <c r="B75" s="39" t="s">
        <v>2</v>
      </c>
      <c r="C75" s="40" t="s">
        <v>22</v>
      </c>
      <c r="D75" s="41">
        <v>1000</v>
      </c>
      <c r="E75" s="36">
        <f t="shared" si="8"/>
        <v>1000</v>
      </c>
      <c r="F75" s="37">
        <f t="shared" si="9"/>
        <v>160650</v>
      </c>
      <c r="G75" s="38">
        <v>159650</v>
      </c>
      <c r="H75" s="2"/>
      <c r="I75" s="2"/>
      <c r="J75" s="5"/>
      <c r="K75" s="9"/>
      <c r="N75" s="233"/>
    </row>
    <row r="76" spans="1:14" s="6" customFormat="1" ht="51.75">
      <c r="A76" s="50" t="s">
        <v>211</v>
      </c>
      <c r="B76" s="39" t="s">
        <v>2</v>
      </c>
      <c r="C76" s="40" t="s">
        <v>22</v>
      </c>
      <c r="D76" s="41">
        <v>1000</v>
      </c>
      <c r="E76" s="36">
        <f t="shared" si="8"/>
        <v>1000</v>
      </c>
      <c r="F76" s="37">
        <f t="shared" si="9"/>
        <v>40000</v>
      </c>
      <c r="G76" s="38">
        <v>39000</v>
      </c>
      <c r="H76" s="2">
        <v>0</v>
      </c>
      <c r="I76" s="2">
        <v>0</v>
      </c>
      <c r="J76" s="5">
        <v>0</v>
      </c>
      <c r="K76" s="9"/>
      <c r="N76" s="233"/>
    </row>
    <row r="77" spans="1:14" s="6" customFormat="1" ht="44.25" customHeight="1">
      <c r="A77" s="259" t="s">
        <v>212</v>
      </c>
      <c r="B77" s="260" t="s">
        <v>2</v>
      </c>
      <c r="C77" s="261" t="s">
        <v>22</v>
      </c>
      <c r="D77" s="262">
        <v>1000</v>
      </c>
      <c r="E77" s="263">
        <f t="shared" si="8"/>
        <v>1000</v>
      </c>
      <c r="F77" s="264">
        <f t="shared" si="9"/>
        <v>11900</v>
      </c>
      <c r="G77" s="265">
        <v>10900</v>
      </c>
      <c r="H77" s="266">
        <v>0</v>
      </c>
      <c r="I77" s="266">
        <v>0</v>
      </c>
      <c r="J77" s="267">
        <v>0</v>
      </c>
      <c r="K77" s="9"/>
      <c r="N77" s="233"/>
    </row>
    <row r="78" spans="1:14" s="6" customFormat="1" ht="26.25">
      <c r="A78" s="259" t="s">
        <v>213</v>
      </c>
      <c r="B78" s="260" t="s">
        <v>2</v>
      </c>
      <c r="C78" s="261" t="s">
        <v>22</v>
      </c>
      <c r="D78" s="262">
        <v>1000</v>
      </c>
      <c r="E78" s="263">
        <f t="shared" si="8"/>
        <v>1000</v>
      </c>
      <c r="F78" s="264">
        <f t="shared" si="9"/>
        <v>11900</v>
      </c>
      <c r="G78" s="265">
        <v>10900</v>
      </c>
      <c r="H78" s="266">
        <v>0</v>
      </c>
      <c r="I78" s="266">
        <v>0</v>
      </c>
      <c r="J78" s="267">
        <v>0</v>
      </c>
      <c r="K78" s="9"/>
      <c r="N78" s="233"/>
    </row>
    <row r="79" spans="1:14" s="6" customFormat="1" ht="26.25">
      <c r="A79" s="259" t="s">
        <v>214</v>
      </c>
      <c r="B79" s="260" t="s">
        <v>2</v>
      </c>
      <c r="C79" s="261" t="s">
        <v>22</v>
      </c>
      <c r="D79" s="262">
        <v>1000</v>
      </c>
      <c r="E79" s="263">
        <f t="shared" si="8"/>
        <v>1000</v>
      </c>
      <c r="F79" s="264">
        <f t="shared" si="9"/>
        <v>11900</v>
      </c>
      <c r="G79" s="265">
        <v>10900</v>
      </c>
      <c r="H79" s="266">
        <v>0</v>
      </c>
      <c r="I79" s="266">
        <v>0</v>
      </c>
      <c r="J79" s="267">
        <v>0</v>
      </c>
      <c r="K79" s="9"/>
      <c r="N79" s="233"/>
    </row>
    <row r="80" spans="1:14" s="6" customFormat="1" ht="26.25">
      <c r="A80" s="259" t="s">
        <v>215</v>
      </c>
      <c r="B80" s="260" t="s">
        <v>2</v>
      </c>
      <c r="C80" s="261" t="s">
        <v>22</v>
      </c>
      <c r="D80" s="262">
        <v>1000</v>
      </c>
      <c r="E80" s="263">
        <f t="shared" si="8"/>
        <v>1000</v>
      </c>
      <c r="F80" s="264">
        <f t="shared" si="9"/>
        <v>28560</v>
      </c>
      <c r="G80" s="265">
        <v>27560</v>
      </c>
      <c r="H80" s="266">
        <v>0</v>
      </c>
      <c r="I80" s="266">
        <v>0</v>
      </c>
      <c r="J80" s="267">
        <v>0</v>
      </c>
      <c r="K80" s="9"/>
      <c r="N80" s="233"/>
    </row>
    <row r="81" spans="1:14" s="6" customFormat="1" ht="26.25">
      <c r="A81" s="259" t="s">
        <v>216</v>
      </c>
      <c r="B81" s="260" t="s">
        <v>2</v>
      </c>
      <c r="C81" s="261" t="s">
        <v>22</v>
      </c>
      <c r="D81" s="262">
        <v>1000</v>
      </c>
      <c r="E81" s="263">
        <f t="shared" si="8"/>
        <v>1000</v>
      </c>
      <c r="F81" s="264">
        <f t="shared" si="9"/>
        <v>11900</v>
      </c>
      <c r="G81" s="265">
        <v>10900</v>
      </c>
      <c r="H81" s="266">
        <v>0</v>
      </c>
      <c r="I81" s="266">
        <v>0</v>
      </c>
      <c r="J81" s="267">
        <v>0</v>
      </c>
      <c r="K81" s="9"/>
      <c r="N81" s="233"/>
    </row>
    <row r="82" spans="1:14" s="6" customFormat="1" ht="26.25">
      <c r="A82" s="259" t="s">
        <v>217</v>
      </c>
      <c r="B82" s="260" t="s">
        <v>2</v>
      </c>
      <c r="C82" s="261" t="s">
        <v>22</v>
      </c>
      <c r="D82" s="262">
        <v>1000</v>
      </c>
      <c r="E82" s="263">
        <f t="shared" si="8"/>
        <v>1000</v>
      </c>
      <c r="F82" s="264">
        <f t="shared" si="9"/>
        <v>14280</v>
      </c>
      <c r="G82" s="265">
        <v>13280</v>
      </c>
      <c r="H82" s="266">
        <v>0</v>
      </c>
      <c r="I82" s="266">
        <v>0</v>
      </c>
      <c r="J82" s="267">
        <v>0</v>
      </c>
      <c r="K82" s="9"/>
      <c r="N82" s="233"/>
    </row>
    <row r="83" spans="1:14" s="6" customFormat="1" ht="26.25">
      <c r="A83" s="259" t="s">
        <v>218</v>
      </c>
      <c r="B83" s="260" t="s">
        <v>2</v>
      </c>
      <c r="C83" s="261" t="s">
        <v>22</v>
      </c>
      <c r="D83" s="262">
        <v>1000</v>
      </c>
      <c r="E83" s="263">
        <f t="shared" si="8"/>
        <v>1000</v>
      </c>
      <c r="F83" s="264">
        <f t="shared" si="9"/>
        <v>9520</v>
      </c>
      <c r="G83" s="265">
        <v>8520</v>
      </c>
      <c r="H83" s="266">
        <v>0</v>
      </c>
      <c r="I83" s="266">
        <v>0</v>
      </c>
      <c r="J83" s="267">
        <v>0</v>
      </c>
      <c r="K83" s="9"/>
      <c r="N83" s="233"/>
    </row>
    <row r="84" spans="1:14" s="6" customFormat="1" ht="26.25">
      <c r="A84" s="50" t="s">
        <v>245</v>
      </c>
      <c r="B84" s="39" t="s">
        <v>2</v>
      </c>
      <c r="C84" s="40" t="s">
        <v>22</v>
      </c>
      <c r="D84" s="41">
        <v>1000</v>
      </c>
      <c r="E84" s="36">
        <f t="shared" si="8"/>
        <v>1000</v>
      </c>
      <c r="F84" s="37">
        <f t="shared" si="9"/>
        <v>160000</v>
      </c>
      <c r="G84" s="38">
        <v>159000</v>
      </c>
      <c r="H84" s="2">
        <v>0</v>
      </c>
      <c r="I84" s="2">
        <v>0</v>
      </c>
      <c r="J84" s="5">
        <v>0</v>
      </c>
      <c r="K84" s="9"/>
      <c r="N84" s="233"/>
    </row>
    <row r="85" spans="1:14" s="6" customFormat="1" ht="31.5" customHeight="1">
      <c r="A85" s="50" t="s">
        <v>246</v>
      </c>
      <c r="B85" s="39" t="s">
        <v>2</v>
      </c>
      <c r="C85" s="40" t="s">
        <v>22</v>
      </c>
      <c r="D85" s="41">
        <v>1000</v>
      </c>
      <c r="E85" s="36">
        <f t="shared" si="8"/>
        <v>1000</v>
      </c>
      <c r="F85" s="37">
        <f t="shared" si="9"/>
        <v>160000</v>
      </c>
      <c r="G85" s="38">
        <v>159000</v>
      </c>
      <c r="H85" s="2">
        <v>0</v>
      </c>
      <c r="I85" s="2">
        <v>0</v>
      </c>
      <c r="J85" s="5">
        <v>0</v>
      </c>
      <c r="K85" s="9"/>
      <c r="N85" s="233"/>
    </row>
    <row r="86" spans="1:14" s="6" customFormat="1" ht="29.25" customHeight="1">
      <c r="A86" s="50" t="s">
        <v>247</v>
      </c>
      <c r="B86" s="39" t="s">
        <v>2</v>
      </c>
      <c r="C86" s="40" t="s">
        <v>22</v>
      </c>
      <c r="D86" s="41">
        <v>1000</v>
      </c>
      <c r="E86" s="36">
        <f t="shared" si="8"/>
        <v>1000</v>
      </c>
      <c r="F86" s="37">
        <f t="shared" si="9"/>
        <v>160000</v>
      </c>
      <c r="G86" s="38">
        <v>159000</v>
      </c>
      <c r="H86" s="2">
        <v>0</v>
      </c>
      <c r="I86" s="2">
        <v>0</v>
      </c>
      <c r="J86" s="5">
        <v>0</v>
      </c>
      <c r="K86" s="9"/>
      <c r="N86" s="233"/>
    </row>
    <row r="87" spans="1:14" s="6" customFormat="1" ht="26.25">
      <c r="A87" s="50" t="s">
        <v>248</v>
      </c>
      <c r="B87" s="39" t="s">
        <v>2</v>
      </c>
      <c r="C87" s="40" t="s">
        <v>22</v>
      </c>
      <c r="D87" s="41">
        <v>1000</v>
      </c>
      <c r="E87" s="36">
        <f t="shared" si="8"/>
        <v>1000</v>
      </c>
      <c r="F87" s="37">
        <f t="shared" si="9"/>
        <v>160000</v>
      </c>
      <c r="G87" s="38">
        <v>159000</v>
      </c>
      <c r="H87" s="2">
        <v>0</v>
      </c>
      <c r="I87" s="2">
        <v>0</v>
      </c>
      <c r="J87" s="5">
        <v>0</v>
      </c>
      <c r="K87" s="9"/>
      <c r="N87" s="233"/>
    </row>
    <row r="88" spans="1:14" s="6" customFormat="1" ht="26.25">
      <c r="A88" s="50" t="s">
        <v>249</v>
      </c>
      <c r="B88" s="39" t="s">
        <v>2</v>
      </c>
      <c r="C88" s="40" t="s">
        <v>22</v>
      </c>
      <c r="D88" s="41">
        <v>1000</v>
      </c>
      <c r="E88" s="36">
        <f t="shared" si="8"/>
        <v>1000</v>
      </c>
      <c r="F88" s="37">
        <f t="shared" si="9"/>
        <v>160000</v>
      </c>
      <c r="G88" s="38">
        <v>159000</v>
      </c>
      <c r="H88" s="2">
        <v>0</v>
      </c>
      <c r="I88" s="2">
        <v>0</v>
      </c>
      <c r="J88" s="5">
        <v>0</v>
      </c>
      <c r="K88" s="9"/>
      <c r="N88" s="233"/>
    </row>
    <row r="89" spans="1:14" s="6" customFormat="1" ht="26.25">
      <c r="A89" s="50" t="s">
        <v>250</v>
      </c>
      <c r="B89" s="39" t="s">
        <v>2</v>
      </c>
      <c r="C89" s="40" t="s">
        <v>22</v>
      </c>
      <c r="D89" s="41">
        <v>1000</v>
      </c>
      <c r="E89" s="36">
        <f t="shared" si="8"/>
        <v>1000</v>
      </c>
      <c r="F89" s="37">
        <f t="shared" si="9"/>
        <v>160000</v>
      </c>
      <c r="G89" s="38">
        <v>159000</v>
      </c>
      <c r="H89" s="2">
        <v>0</v>
      </c>
      <c r="I89" s="2">
        <v>0</v>
      </c>
      <c r="J89" s="5">
        <v>0</v>
      </c>
      <c r="K89" s="9"/>
      <c r="N89" s="233"/>
    </row>
    <row r="90" spans="1:14" s="6" customFormat="1" ht="30.75" customHeight="1">
      <c r="A90" s="50" t="s">
        <v>251</v>
      </c>
      <c r="B90" s="39" t="s">
        <v>2</v>
      </c>
      <c r="C90" s="40" t="s">
        <v>22</v>
      </c>
      <c r="D90" s="41">
        <v>1000</v>
      </c>
      <c r="E90" s="36">
        <f t="shared" si="8"/>
        <v>1000</v>
      </c>
      <c r="F90" s="37">
        <f t="shared" si="9"/>
        <v>160000</v>
      </c>
      <c r="G90" s="38">
        <v>159000</v>
      </c>
      <c r="H90" s="2">
        <v>0</v>
      </c>
      <c r="I90" s="2">
        <v>0</v>
      </c>
      <c r="J90" s="5">
        <v>0</v>
      </c>
      <c r="K90" s="9"/>
      <c r="N90" s="233"/>
    </row>
    <row r="91" spans="1:14" s="6" customFormat="1" ht="28.5" customHeight="1">
      <c r="A91" s="50" t="s">
        <v>252</v>
      </c>
      <c r="B91" s="39" t="s">
        <v>2</v>
      </c>
      <c r="C91" s="40" t="s">
        <v>22</v>
      </c>
      <c r="D91" s="41">
        <v>1000</v>
      </c>
      <c r="E91" s="36">
        <f t="shared" si="8"/>
        <v>1000</v>
      </c>
      <c r="F91" s="37">
        <f t="shared" si="9"/>
        <v>160000</v>
      </c>
      <c r="G91" s="38">
        <v>159000</v>
      </c>
      <c r="H91" s="2">
        <v>0</v>
      </c>
      <c r="I91" s="2">
        <v>0</v>
      </c>
      <c r="J91" s="5">
        <v>0</v>
      </c>
      <c r="K91" s="9"/>
      <c r="N91" s="233"/>
    </row>
    <row r="92" spans="1:14" s="6" customFormat="1" ht="30" customHeight="1">
      <c r="A92" s="50" t="s">
        <v>253</v>
      </c>
      <c r="B92" s="39" t="s">
        <v>2</v>
      </c>
      <c r="C92" s="40" t="s">
        <v>22</v>
      </c>
      <c r="D92" s="41">
        <v>1000</v>
      </c>
      <c r="E92" s="36">
        <f t="shared" si="8"/>
        <v>1000</v>
      </c>
      <c r="F92" s="37">
        <f t="shared" si="9"/>
        <v>160000</v>
      </c>
      <c r="G92" s="38">
        <v>159000</v>
      </c>
      <c r="H92" s="2">
        <v>0</v>
      </c>
      <c r="I92" s="2">
        <v>0</v>
      </c>
      <c r="J92" s="5">
        <v>0</v>
      </c>
      <c r="K92" s="9"/>
      <c r="N92" s="233"/>
    </row>
    <row r="93" spans="1:14" s="6" customFormat="1" ht="25.5" customHeight="1">
      <c r="A93" s="50" t="s">
        <v>254</v>
      </c>
      <c r="B93" s="39" t="s">
        <v>2</v>
      </c>
      <c r="C93" s="40" t="s">
        <v>22</v>
      </c>
      <c r="D93" s="41">
        <v>1000</v>
      </c>
      <c r="E93" s="36">
        <f t="shared" si="8"/>
        <v>1000</v>
      </c>
      <c r="F93" s="37">
        <f t="shared" si="9"/>
        <v>160000</v>
      </c>
      <c r="G93" s="38">
        <v>159000</v>
      </c>
      <c r="H93" s="2">
        <v>0</v>
      </c>
      <c r="I93" s="2">
        <v>0</v>
      </c>
      <c r="J93" s="5">
        <v>0</v>
      </c>
      <c r="K93" s="9"/>
      <c r="N93" s="233"/>
    </row>
    <row r="94" spans="1:14" s="6" customFormat="1" ht="27.75" customHeight="1">
      <c r="A94" s="50" t="s">
        <v>150</v>
      </c>
      <c r="B94" s="39" t="s">
        <v>2</v>
      </c>
      <c r="C94" s="40" t="s">
        <v>22</v>
      </c>
      <c r="D94" s="41">
        <v>20000</v>
      </c>
      <c r="E94" s="36">
        <f t="shared" si="8"/>
        <v>20000</v>
      </c>
      <c r="F94" s="37">
        <f t="shared" si="9"/>
        <v>20000</v>
      </c>
      <c r="G94" s="38">
        <v>0</v>
      </c>
      <c r="H94" s="2">
        <v>0</v>
      </c>
      <c r="I94" s="2">
        <v>0</v>
      </c>
      <c r="J94" s="5">
        <v>0</v>
      </c>
      <c r="K94" s="9"/>
      <c r="N94" s="233"/>
    </row>
    <row r="95" spans="1:14" s="6" customFormat="1" ht="26.25">
      <c r="A95" s="50" t="s">
        <v>143</v>
      </c>
      <c r="B95" s="39" t="s">
        <v>2</v>
      </c>
      <c r="C95" s="40" t="s">
        <v>22</v>
      </c>
      <c r="D95" s="41">
        <v>1000</v>
      </c>
      <c r="E95" s="36">
        <f t="shared" si="8"/>
        <v>1000</v>
      </c>
      <c r="F95" s="37">
        <f t="shared" si="9"/>
        <v>133000</v>
      </c>
      <c r="G95" s="38">
        <v>132000</v>
      </c>
      <c r="H95" s="2">
        <v>0</v>
      </c>
      <c r="I95" s="2">
        <v>0</v>
      </c>
      <c r="J95" s="5">
        <v>0</v>
      </c>
      <c r="K95" s="9"/>
      <c r="N95" s="233"/>
    </row>
    <row r="96" spans="1:14" s="6" customFormat="1" ht="39">
      <c r="A96" s="50" t="s">
        <v>146</v>
      </c>
      <c r="B96" s="39" t="s">
        <v>2</v>
      </c>
      <c r="C96" s="40" t="s">
        <v>22</v>
      </c>
      <c r="D96" s="41">
        <v>1000</v>
      </c>
      <c r="E96" s="36">
        <f t="shared" si="8"/>
        <v>1000</v>
      </c>
      <c r="F96" s="37">
        <f t="shared" si="9"/>
        <v>30000</v>
      </c>
      <c r="G96" s="38">
        <v>29000</v>
      </c>
      <c r="H96" s="2">
        <v>0</v>
      </c>
      <c r="I96" s="2">
        <v>0</v>
      </c>
      <c r="J96" s="5">
        <v>0</v>
      </c>
      <c r="K96" s="9"/>
      <c r="N96" s="233"/>
    </row>
    <row r="97" spans="1:14" s="6" customFormat="1" ht="15">
      <c r="A97" s="50" t="s">
        <v>89</v>
      </c>
      <c r="B97" s="39" t="s">
        <v>2</v>
      </c>
      <c r="C97" s="40" t="s">
        <v>22</v>
      </c>
      <c r="D97" s="41">
        <v>1000</v>
      </c>
      <c r="E97" s="36">
        <f t="shared" si="8"/>
        <v>1000</v>
      </c>
      <c r="F97" s="37">
        <f t="shared" si="9"/>
        <v>150000</v>
      </c>
      <c r="G97" s="38">
        <v>149000</v>
      </c>
      <c r="H97" s="2">
        <v>0</v>
      </c>
      <c r="I97" s="2">
        <v>0</v>
      </c>
      <c r="J97" s="5">
        <v>0</v>
      </c>
      <c r="K97" s="9"/>
      <c r="N97" s="233"/>
    </row>
    <row r="98" spans="1:14" ht="16.5" customHeight="1">
      <c r="A98" s="50" t="s">
        <v>90</v>
      </c>
      <c r="B98" s="39" t="s">
        <v>2</v>
      </c>
      <c r="C98" s="40" t="s">
        <v>22</v>
      </c>
      <c r="D98" s="41">
        <v>1000</v>
      </c>
      <c r="E98" s="36">
        <f t="shared" si="8"/>
        <v>1000</v>
      </c>
      <c r="F98" s="37">
        <f t="shared" si="9"/>
        <v>150000</v>
      </c>
      <c r="G98" s="38">
        <v>149000</v>
      </c>
      <c r="H98" s="2">
        <v>0</v>
      </c>
      <c r="I98" s="2">
        <v>0</v>
      </c>
      <c r="J98" s="5">
        <v>0</v>
      </c>
      <c r="K98" s="9"/>
      <c r="N98" s="233"/>
    </row>
    <row r="99" spans="1:14" ht="15">
      <c r="A99" s="50" t="s">
        <v>29</v>
      </c>
      <c r="B99" s="39" t="s">
        <v>2</v>
      </c>
      <c r="C99" s="40" t="s">
        <v>22</v>
      </c>
      <c r="D99" s="41">
        <v>1098458</v>
      </c>
      <c r="E99" s="36">
        <f t="shared" si="8"/>
        <v>1098458</v>
      </c>
      <c r="F99" s="37">
        <f t="shared" si="9"/>
        <v>1098458</v>
      </c>
      <c r="G99" s="38">
        <v>0</v>
      </c>
      <c r="H99" s="2">
        <v>0</v>
      </c>
      <c r="I99" s="2">
        <v>0</v>
      </c>
      <c r="J99" s="5">
        <v>0</v>
      </c>
      <c r="K99" s="9"/>
      <c r="N99" s="233"/>
    </row>
    <row r="100" spans="1:14" s="16" customFormat="1" ht="26.25">
      <c r="A100" s="50" t="s">
        <v>279</v>
      </c>
      <c r="B100" s="39" t="s">
        <v>2</v>
      </c>
      <c r="C100" s="40" t="s">
        <v>22</v>
      </c>
      <c r="D100" s="41">
        <v>30000</v>
      </c>
      <c r="E100" s="36">
        <f t="shared" si="8"/>
        <v>30000</v>
      </c>
      <c r="F100" s="37">
        <f t="shared" si="9"/>
        <v>30000</v>
      </c>
      <c r="G100" s="38">
        <v>0</v>
      </c>
      <c r="H100" s="2">
        <v>0</v>
      </c>
      <c r="I100" s="2">
        <v>0</v>
      </c>
      <c r="J100" s="5">
        <v>0</v>
      </c>
      <c r="K100" s="9"/>
      <c r="N100" s="233"/>
    </row>
    <row r="101" spans="1:14" s="16" customFormat="1" ht="15">
      <c r="A101" s="50" t="s">
        <v>225</v>
      </c>
      <c r="B101" s="39" t="s">
        <v>2</v>
      </c>
      <c r="C101" s="40" t="s">
        <v>22</v>
      </c>
      <c r="D101" s="41">
        <v>73000</v>
      </c>
      <c r="E101" s="36">
        <f t="shared" si="8"/>
        <v>73000</v>
      </c>
      <c r="F101" s="37">
        <f t="shared" si="9"/>
        <v>73000</v>
      </c>
      <c r="G101" s="38">
        <v>0</v>
      </c>
      <c r="H101" s="2">
        <v>0</v>
      </c>
      <c r="I101" s="2">
        <v>0</v>
      </c>
      <c r="J101" s="5">
        <v>0</v>
      </c>
      <c r="K101" s="9"/>
      <c r="N101" s="233"/>
    </row>
    <row r="102" spans="1:14" s="16" customFormat="1" ht="26.25">
      <c r="A102" s="50" t="s">
        <v>30</v>
      </c>
      <c r="B102" s="39" t="s">
        <v>2</v>
      </c>
      <c r="C102" s="40" t="s">
        <v>22</v>
      </c>
      <c r="D102" s="41">
        <v>40000</v>
      </c>
      <c r="E102" s="36">
        <f t="shared" si="8"/>
        <v>40000</v>
      </c>
      <c r="F102" s="37">
        <f t="shared" si="9"/>
        <v>40000</v>
      </c>
      <c r="G102" s="38">
        <v>0</v>
      </c>
      <c r="H102" s="2">
        <v>0</v>
      </c>
      <c r="I102" s="2">
        <v>0</v>
      </c>
      <c r="J102" s="5">
        <v>0</v>
      </c>
      <c r="K102" s="9"/>
      <c r="N102" s="233"/>
    </row>
    <row r="103" spans="1:14" s="1" customFormat="1" ht="15">
      <c r="A103" s="71" t="s">
        <v>148</v>
      </c>
      <c r="B103" s="72" t="s">
        <v>2</v>
      </c>
      <c r="C103" s="73" t="s">
        <v>22</v>
      </c>
      <c r="D103" s="74">
        <v>1000</v>
      </c>
      <c r="E103" s="36">
        <f t="shared" si="8"/>
        <v>1000</v>
      </c>
      <c r="F103" s="37">
        <f t="shared" si="9"/>
        <v>1000</v>
      </c>
      <c r="G103" s="75">
        <v>0</v>
      </c>
      <c r="H103" s="42">
        <v>0</v>
      </c>
      <c r="I103" s="42">
        <v>0</v>
      </c>
      <c r="J103" s="43">
        <v>0</v>
      </c>
      <c r="K103" s="9"/>
      <c r="N103" s="233"/>
    </row>
    <row r="104" spans="1:14" ht="27" thickBot="1">
      <c r="A104" s="107" t="s">
        <v>31</v>
      </c>
      <c r="B104" s="108" t="s">
        <v>2</v>
      </c>
      <c r="C104" s="109" t="s">
        <v>22</v>
      </c>
      <c r="D104" s="110">
        <v>580000</v>
      </c>
      <c r="E104" s="36">
        <f t="shared" si="8"/>
        <v>580000</v>
      </c>
      <c r="F104" s="37">
        <f t="shared" si="9"/>
        <v>580000</v>
      </c>
      <c r="G104" s="111">
        <v>0</v>
      </c>
      <c r="H104" s="112">
        <v>0</v>
      </c>
      <c r="I104" s="112">
        <v>0</v>
      </c>
      <c r="J104" s="113">
        <v>0</v>
      </c>
      <c r="N104" s="233"/>
    </row>
    <row r="105" spans="1:14" ht="15.75" thickBot="1">
      <c r="A105" s="340" t="s">
        <v>23</v>
      </c>
      <c r="B105" s="341"/>
      <c r="C105" s="342"/>
      <c r="D105" s="268">
        <f aca="true" t="shared" si="10" ref="D105:J105">SUM(D59:D104)</f>
        <v>11879277</v>
      </c>
      <c r="E105" s="268">
        <f t="shared" si="10"/>
        <v>11879277</v>
      </c>
      <c r="F105" s="79">
        <f t="shared" si="10"/>
        <v>14716887</v>
      </c>
      <c r="G105" s="80">
        <f t="shared" si="10"/>
        <v>2837610</v>
      </c>
      <c r="H105" s="80">
        <f t="shared" si="10"/>
        <v>0</v>
      </c>
      <c r="I105" s="80">
        <f t="shared" si="10"/>
        <v>0</v>
      </c>
      <c r="J105" s="81">
        <f t="shared" si="10"/>
        <v>0</v>
      </c>
      <c r="N105" s="233"/>
    </row>
    <row r="106" spans="1:14" ht="19.5" customHeight="1" thickBot="1">
      <c r="A106" s="410" t="s">
        <v>127</v>
      </c>
      <c r="B106" s="411"/>
      <c r="C106" s="411"/>
      <c r="D106" s="411"/>
      <c r="E106" s="411"/>
      <c r="F106" s="411"/>
      <c r="G106" s="411"/>
      <c r="H106" s="411"/>
      <c r="I106" s="411"/>
      <c r="J106" s="412"/>
      <c r="N106" s="233"/>
    </row>
    <row r="107" spans="1:14" ht="19.5" customHeight="1" thickBot="1">
      <c r="A107" s="56" t="s">
        <v>139</v>
      </c>
      <c r="B107" s="57" t="s">
        <v>2</v>
      </c>
      <c r="C107" s="58" t="s">
        <v>126</v>
      </c>
      <c r="D107" s="59">
        <v>140000</v>
      </c>
      <c r="E107" s="59">
        <v>140000</v>
      </c>
      <c r="F107" s="60">
        <v>140000</v>
      </c>
      <c r="G107" s="179">
        <v>0</v>
      </c>
      <c r="H107" s="180">
        <v>0</v>
      </c>
      <c r="I107" s="180">
        <v>0</v>
      </c>
      <c r="J107" s="181">
        <v>0</v>
      </c>
      <c r="N107" s="233"/>
    </row>
    <row r="108" spans="1:14" ht="15.75" thickBot="1">
      <c r="A108" s="85" t="s">
        <v>125</v>
      </c>
      <c r="B108" s="86"/>
      <c r="C108" s="82"/>
      <c r="D108" s="83">
        <f>D107</f>
        <v>140000</v>
      </c>
      <c r="E108" s="83">
        <f aca="true" t="shared" si="11" ref="E108:J108">E107</f>
        <v>140000</v>
      </c>
      <c r="F108" s="81">
        <f t="shared" si="11"/>
        <v>140000</v>
      </c>
      <c r="G108" s="84">
        <f t="shared" si="11"/>
        <v>0</v>
      </c>
      <c r="H108" s="83">
        <f t="shared" si="11"/>
        <v>0</v>
      </c>
      <c r="I108" s="83">
        <f t="shared" si="11"/>
        <v>0</v>
      </c>
      <c r="J108" s="81">
        <f t="shared" si="11"/>
        <v>0</v>
      </c>
      <c r="N108" s="233"/>
    </row>
    <row r="109" spans="1:14" ht="19.5" customHeight="1" thickBot="1">
      <c r="A109" s="397" t="s">
        <v>24</v>
      </c>
      <c r="B109" s="398"/>
      <c r="C109" s="398"/>
      <c r="D109" s="398"/>
      <c r="E109" s="398"/>
      <c r="F109" s="398"/>
      <c r="G109" s="398"/>
      <c r="H109" s="398"/>
      <c r="I109" s="398"/>
      <c r="J109" s="399"/>
      <c r="N109" s="233"/>
    </row>
    <row r="110" spans="1:14" ht="16.5" customHeight="1">
      <c r="A110" s="132" t="s">
        <v>32</v>
      </c>
      <c r="B110" s="133" t="s">
        <v>2</v>
      </c>
      <c r="C110" s="134" t="s">
        <v>25</v>
      </c>
      <c r="D110" s="125">
        <v>1000</v>
      </c>
      <c r="E110" s="125">
        <f>D110</f>
        <v>1000</v>
      </c>
      <c r="F110" s="135">
        <f>D110+G110+H110+I110+J110</f>
        <v>1815422</v>
      </c>
      <c r="G110" s="136">
        <v>1814422</v>
      </c>
      <c r="H110" s="126">
        <v>0</v>
      </c>
      <c r="I110" s="126">
        <v>0</v>
      </c>
      <c r="J110" s="127">
        <v>0</v>
      </c>
      <c r="N110" s="233"/>
    </row>
    <row r="111" spans="1:14" ht="27" customHeight="1">
      <c r="A111" s="51" t="s">
        <v>164</v>
      </c>
      <c r="B111" s="137" t="s">
        <v>2</v>
      </c>
      <c r="C111" s="138" t="s">
        <v>25</v>
      </c>
      <c r="D111" s="41">
        <v>1000</v>
      </c>
      <c r="E111" s="41">
        <f aca="true" t="shared" si="12" ref="E111:E174">D111</f>
        <v>1000</v>
      </c>
      <c r="F111" s="53">
        <f aca="true" t="shared" si="13" ref="F111:F174">D111+G111+H111+I111+J111</f>
        <v>6610073</v>
      </c>
      <c r="G111" s="54">
        <v>6609073</v>
      </c>
      <c r="H111" s="2">
        <v>0</v>
      </c>
      <c r="I111" s="2">
        <v>0</v>
      </c>
      <c r="J111" s="5">
        <v>0</v>
      </c>
      <c r="N111" s="233"/>
    </row>
    <row r="112" spans="1:14" ht="39">
      <c r="A112" s="123" t="s">
        <v>158</v>
      </c>
      <c r="B112" s="137" t="s">
        <v>2</v>
      </c>
      <c r="C112" s="138" t="s">
        <v>25</v>
      </c>
      <c r="D112" s="2">
        <v>1000</v>
      </c>
      <c r="E112" s="41">
        <f t="shared" si="12"/>
        <v>1000</v>
      </c>
      <c r="F112" s="53">
        <f t="shared" si="13"/>
        <v>1493918</v>
      </c>
      <c r="G112" s="54">
        <v>1492918</v>
      </c>
      <c r="H112" s="2">
        <v>0</v>
      </c>
      <c r="I112" s="2">
        <v>0</v>
      </c>
      <c r="J112" s="5">
        <v>0</v>
      </c>
      <c r="N112" s="233"/>
    </row>
    <row r="113" spans="1:14" ht="15">
      <c r="A113" s="139" t="s">
        <v>145</v>
      </c>
      <c r="B113" s="137" t="s">
        <v>2</v>
      </c>
      <c r="C113" s="138" t="s">
        <v>25</v>
      </c>
      <c r="D113" s="41">
        <v>1000</v>
      </c>
      <c r="E113" s="41">
        <f t="shared" si="12"/>
        <v>1000</v>
      </c>
      <c r="F113" s="53">
        <v>11158800</v>
      </c>
      <c r="G113" s="54">
        <v>11157800</v>
      </c>
      <c r="H113" s="2">
        <v>0</v>
      </c>
      <c r="I113" s="2">
        <v>0</v>
      </c>
      <c r="J113" s="5">
        <v>0</v>
      </c>
      <c r="N113" s="233"/>
    </row>
    <row r="114" spans="1:14" ht="19.5" customHeight="1">
      <c r="A114" s="51" t="s">
        <v>34</v>
      </c>
      <c r="B114" s="52" t="s">
        <v>2</v>
      </c>
      <c r="C114" s="52" t="s">
        <v>25</v>
      </c>
      <c r="D114" s="41">
        <v>3000</v>
      </c>
      <c r="E114" s="41">
        <f t="shared" si="12"/>
        <v>3000</v>
      </c>
      <c r="F114" s="53">
        <f t="shared" si="13"/>
        <v>55000</v>
      </c>
      <c r="G114" s="54">
        <v>52000</v>
      </c>
      <c r="H114" s="2">
        <v>0</v>
      </c>
      <c r="I114" s="2">
        <v>0</v>
      </c>
      <c r="J114" s="5">
        <v>0</v>
      </c>
      <c r="N114" s="233"/>
    </row>
    <row r="115" spans="1:14" ht="15">
      <c r="A115" s="51" t="s">
        <v>35</v>
      </c>
      <c r="B115" s="52" t="s">
        <v>2</v>
      </c>
      <c r="C115" s="52" t="s">
        <v>25</v>
      </c>
      <c r="D115" s="41">
        <v>2000</v>
      </c>
      <c r="E115" s="41">
        <f t="shared" si="12"/>
        <v>2000</v>
      </c>
      <c r="F115" s="53">
        <f t="shared" si="13"/>
        <v>290000</v>
      </c>
      <c r="G115" s="54">
        <v>288000</v>
      </c>
      <c r="H115" s="2">
        <v>0</v>
      </c>
      <c r="I115" s="2">
        <v>0</v>
      </c>
      <c r="J115" s="5">
        <v>0</v>
      </c>
      <c r="N115" s="233"/>
    </row>
    <row r="116" spans="1:14" ht="15">
      <c r="A116" s="51" t="s">
        <v>36</v>
      </c>
      <c r="B116" s="52" t="s">
        <v>2</v>
      </c>
      <c r="C116" s="52" t="s">
        <v>25</v>
      </c>
      <c r="D116" s="41">
        <v>1000</v>
      </c>
      <c r="E116" s="41">
        <f t="shared" si="12"/>
        <v>1000</v>
      </c>
      <c r="F116" s="53">
        <f t="shared" si="13"/>
        <v>1000</v>
      </c>
      <c r="G116" s="54">
        <v>0</v>
      </c>
      <c r="H116" s="2">
        <v>0</v>
      </c>
      <c r="I116" s="2">
        <v>0</v>
      </c>
      <c r="J116" s="5">
        <v>0</v>
      </c>
      <c r="N116" s="233"/>
    </row>
    <row r="117" spans="1:14" ht="12.75" customHeight="1">
      <c r="A117" s="51" t="s">
        <v>37</v>
      </c>
      <c r="B117" s="52" t="s">
        <v>2</v>
      </c>
      <c r="C117" s="52" t="s">
        <v>25</v>
      </c>
      <c r="D117" s="41">
        <v>2000</v>
      </c>
      <c r="E117" s="41">
        <f t="shared" si="12"/>
        <v>2000</v>
      </c>
      <c r="F117" s="53">
        <f t="shared" si="13"/>
        <v>2000</v>
      </c>
      <c r="G117" s="54">
        <v>0</v>
      </c>
      <c r="H117" s="2">
        <v>0</v>
      </c>
      <c r="I117" s="2">
        <v>0</v>
      </c>
      <c r="J117" s="5">
        <v>0</v>
      </c>
      <c r="N117" s="233"/>
    </row>
    <row r="118" spans="1:14" ht="29.25" customHeight="1">
      <c r="A118" s="51" t="s">
        <v>38</v>
      </c>
      <c r="B118" s="52" t="s">
        <v>2</v>
      </c>
      <c r="C118" s="52" t="s">
        <v>25</v>
      </c>
      <c r="D118" s="41">
        <v>163000</v>
      </c>
      <c r="E118" s="41">
        <f t="shared" si="12"/>
        <v>163000</v>
      </c>
      <c r="F118" s="53">
        <f t="shared" si="13"/>
        <v>163000</v>
      </c>
      <c r="G118" s="54">
        <v>0</v>
      </c>
      <c r="H118" s="2">
        <v>0</v>
      </c>
      <c r="I118" s="2">
        <v>0</v>
      </c>
      <c r="J118" s="5">
        <v>0</v>
      </c>
      <c r="N118" s="233"/>
    </row>
    <row r="119" spans="1:14" ht="26.25">
      <c r="A119" s="51" t="s">
        <v>33</v>
      </c>
      <c r="B119" s="52" t="s">
        <v>2</v>
      </c>
      <c r="C119" s="52" t="s">
        <v>25</v>
      </c>
      <c r="D119" s="140">
        <v>2000</v>
      </c>
      <c r="E119" s="140">
        <f t="shared" si="12"/>
        <v>2000</v>
      </c>
      <c r="F119" s="53">
        <f t="shared" si="13"/>
        <v>196593432</v>
      </c>
      <c r="G119" s="142">
        <v>70000000</v>
      </c>
      <c r="H119" s="143">
        <v>70000000</v>
      </c>
      <c r="I119" s="143">
        <v>56591432</v>
      </c>
      <c r="J119" s="144">
        <v>0</v>
      </c>
      <c r="N119" s="233"/>
    </row>
    <row r="120" spans="1:14" ht="51.75">
      <c r="A120" s="51" t="s">
        <v>92</v>
      </c>
      <c r="B120" s="52" t="s">
        <v>2</v>
      </c>
      <c r="C120" s="52" t="s">
        <v>25</v>
      </c>
      <c r="D120" s="41">
        <v>590000</v>
      </c>
      <c r="E120" s="41">
        <f t="shared" si="12"/>
        <v>590000</v>
      </c>
      <c r="F120" s="53">
        <f t="shared" si="13"/>
        <v>590000</v>
      </c>
      <c r="G120" s="54">
        <v>0</v>
      </c>
      <c r="H120" s="2">
        <v>0</v>
      </c>
      <c r="I120" s="2">
        <v>0</v>
      </c>
      <c r="J120" s="5">
        <v>0</v>
      </c>
      <c r="N120" s="233"/>
    </row>
    <row r="121" spans="1:14" ht="39">
      <c r="A121" s="51" t="s">
        <v>93</v>
      </c>
      <c r="B121" s="52" t="s">
        <v>2</v>
      </c>
      <c r="C121" s="52" t="s">
        <v>25</v>
      </c>
      <c r="D121" s="41">
        <v>720000</v>
      </c>
      <c r="E121" s="41">
        <f t="shared" si="12"/>
        <v>720000</v>
      </c>
      <c r="F121" s="53">
        <f t="shared" si="13"/>
        <v>720000</v>
      </c>
      <c r="G121" s="54">
        <v>0</v>
      </c>
      <c r="H121" s="2">
        <v>0</v>
      </c>
      <c r="I121" s="2">
        <v>0</v>
      </c>
      <c r="J121" s="5">
        <v>0</v>
      </c>
      <c r="N121" s="233"/>
    </row>
    <row r="122" spans="1:14" ht="26.25">
      <c r="A122" s="51" t="s">
        <v>94</v>
      </c>
      <c r="B122" s="52" t="s">
        <v>2</v>
      </c>
      <c r="C122" s="52" t="s">
        <v>25</v>
      </c>
      <c r="D122" s="41">
        <v>620000</v>
      </c>
      <c r="E122" s="41">
        <f t="shared" si="12"/>
        <v>620000</v>
      </c>
      <c r="F122" s="53">
        <f t="shared" si="13"/>
        <v>620000</v>
      </c>
      <c r="G122" s="54">
        <v>0</v>
      </c>
      <c r="H122" s="2">
        <v>0</v>
      </c>
      <c r="I122" s="2">
        <v>0</v>
      </c>
      <c r="J122" s="5">
        <v>0</v>
      </c>
      <c r="N122" s="233"/>
    </row>
    <row r="123" spans="1:14" ht="30" customHeight="1">
      <c r="A123" s="51" t="s">
        <v>95</v>
      </c>
      <c r="B123" s="52" t="s">
        <v>2</v>
      </c>
      <c r="C123" s="52" t="s">
        <v>25</v>
      </c>
      <c r="D123" s="41">
        <v>785000</v>
      </c>
      <c r="E123" s="41">
        <f t="shared" si="12"/>
        <v>785000</v>
      </c>
      <c r="F123" s="53">
        <f t="shared" si="13"/>
        <v>785000</v>
      </c>
      <c r="G123" s="54">
        <v>0</v>
      </c>
      <c r="H123" s="2">
        <v>0</v>
      </c>
      <c r="I123" s="2">
        <v>0</v>
      </c>
      <c r="J123" s="5">
        <v>0</v>
      </c>
      <c r="N123" s="233"/>
    </row>
    <row r="124" spans="1:14" ht="26.25">
      <c r="A124" s="269" t="s">
        <v>96</v>
      </c>
      <c r="B124" s="270" t="s">
        <v>2</v>
      </c>
      <c r="C124" s="270" t="s">
        <v>25</v>
      </c>
      <c r="D124" s="262">
        <v>380355</v>
      </c>
      <c r="E124" s="262">
        <f t="shared" si="12"/>
        <v>380355</v>
      </c>
      <c r="F124" s="271">
        <f t="shared" si="13"/>
        <v>947000</v>
      </c>
      <c r="G124" s="272">
        <v>566645</v>
      </c>
      <c r="H124" s="266">
        <v>0</v>
      </c>
      <c r="I124" s="266">
        <v>0</v>
      </c>
      <c r="J124" s="267">
        <v>0</v>
      </c>
      <c r="N124" s="233"/>
    </row>
    <row r="125" spans="1:14" ht="51.75">
      <c r="A125" s="51" t="s">
        <v>97</v>
      </c>
      <c r="B125" s="52" t="s">
        <v>2</v>
      </c>
      <c r="C125" s="52" t="s">
        <v>25</v>
      </c>
      <c r="D125" s="41">
        <v>1000</v>
      </c>
      <c r="E125" s="41">
        <f t="shared" si="12"/>
        <v>1000</v>
      </c>
      <c r="F125" s="53">
        <f t="shared" si="13"/>
        <v>624000</v>
      </c>
      <c r="G125" s="54">
        <v>623000</v>
      </c>
      <c r="H125" s="2">
        <v>0</v>
      </c>
      <c r="I125" s="2">
        <v>0</v>
      </c>
      <c r="J125" s="5">
        <v>0</v>
      </c>
      <c r="N125" s="233"/>
    </row>
    <row r="126" spans="1:14" ht="39">
      <c r="A126" s="51" t="s">
        <v>98</v>
      </c>
      <c r="B126" s="52" t="s">
        <v>2</v>
      </c>
      <c r="C126" s="52" t="s">
        <v>25</v>
      </c>
      <c r="D126" s="41">
        <v>1000</v>
      </c>
      <c r="E126" s="41">
        <f t="shared" si="12"/>
        <v>1000</v>
      </c>
      <c r="F126" s="53">
        <f t="shared" si="13"/>
        <v>633000</v>
      </c>
      <c r="G126" s="54">
        <v>632000</v>
      </c>
      <c r="H126" s="2">
        <v>0</v>
      </c>
      <c r="I126" s="2">
        <v>0</v>
      </c>
      <c r="J126" s="5">
        <v>0</v>
      </c>
      <c r="N126" s="233"/>
    </row>
    <row r="127" spans="1:14" ht="39">
      <c r="A127" s="51" t="s">
        <v>99</v>
      </c>
      <c r="B127" s="52" t="s">
        <v>2</v>
      </c>
      <c r="C127" s="52" t="s">
        <v>25</v>
      </c>
      <c r="D127" s="41">
        <v>1000</v>
      </c>
      <c r="E127" s="41">
        <f t="shared" si="12"/>
        <v>1000</v>
      </c>
      <c r="F127" s="53">
        <f t="shared" si="13"/>
        <v>645000</v>
      </c>
      <c r="G127" s="54">
        <v>644000</v>
      </c>
      <c r="H127" s="2">
        <v>0</v>
      </c>
      <c r="I127" s="2">
        <v>0</v>
      </c>
      <c r="J127" s="5">
        <v>0</v>
      </c>
      <c r="N127" s="233"/>
    </row>
    <row r="128" spans="1:14" ht="39">
      <c r="A128" s="51" t="s">
        <v>124</v>
      </c>
      <c r="B128" s="52" t="s">
        <v>2</v>
      </c>
      <c r="C128" s="52" t="s">
        <v>25</v>
      </c>
      <c r="D128" s="140">
        <v>570000</v>
      </c>
      <c r="E128" s="140">
        <f t="shared" si="12"/>
        <v>570000</v>
      </c>
      <c r="F128" s="53">
        <f t="shared" si="13"/>
        <v>570000</v>
      </c>
      <c r="G128" s="54">
        <v>0</v>
      </c>
      <c r="H128" s="2">
        <v>0</v>
      </c>
      <c r="I128" s="2">
        <v>0</v>
      </c>
      <c r="J128" s="5">
        <v>0</v>
      </c>
      <c r="N128" s="233"/>
    </row>
    <row r="129" spans="1:14" ht="30" customHeight="1">
      <c r="A129" s="51" t="s">
        <v>202</v>
      </c>
      <c r="B129" s="52" t="s">
        <v>2</v>
      </c>
      <c r="C129" s="52" t="s">
        <v>25</v>
      </c>
      <c r="D129" s="143">
        <v>1000</v>
      </c>
      <c r="E129" s="140">
        <f t="shared" si="12"/>
        <v>1000</v>
      </c>
      <c r="F129" s="53">
        <f t="shared" si="13"/>
        <v>35700</v>
      </c>
      <c r="G129" s="54">
        <v>34700</v>
      </c>
      <c r="H129" s="2">
        <v>0</v>
      </c>
      <c r="I129" s="2">
        <v>0</v>
      </c>
      <c r="J129" s="5">
        <v>0</v>
      </c>
      <c r="N129" s="233"/>
    </row>
    <row r="130" spans="1:14" ht="15">
      <c r="A130" s="51" t="s">
        <v>203</v>
      </c>
      <c r="B130" s="52" t="s">
        <v>2</v>
      </c>
      <c r="C130" s="52" t="s">
        <v>25</v>
      </c>
      <c r="D130" s="143">
        <v>1000</v>
      </c>
      <c r="E130" s="140">
        <f t="shared" si="12"/>
        <v>1000</v>
      </c>
      <c r="F130" s="53">
        <f t="shared" si="13"/>
        <v>35700</v>
      </c>
      <c r="G130" s="54">
        <v>34700</v>
      </c>
      <c r="H130" s="2">
        <v>0</v>
      </c>
      <c r="I130" s="2">
        <v>0</v>
      </c>
      <c r="J130" s="5">
        <v>0</v>
      </c>
      <c r="N130" s="233"/>
    </row>
    <row r="131" spans="1:14" ht="15">
      <c r="A131" s="51" t="s">
        <v>181</v>
      </c>
      <c r="B131" s="52" t="s">
        <v>2</v>
      </c>
      <c r="C131" s="52" t="s">
        <v>25</v>
      </c>
      <c r="D131" s="143">
        <v>35700</v>
      </c>
      <c r="E131" s="140">
        <f t="shared" si="12"/>
        <v>35700</v>
      </c>
      <c r="F131" s="53">
        <f t="shared" si="13"/>
        <v>35700</v>
      </c>
      <c r="G131" s="54">
        <v>0</v>
      </c>
      <c r="H131" s="145">
        <v>0</v>
      </c>
      <c r="I131" s="145">
        <v>0</v>
      </c>
      <c r="J131" s="146">
        <v>0</v>
      </c>
      <c r="N131" s="233"/>
    </row>
    <row r="132" spans="1:14" ht="26.25">
      <c r="A132" s="51" t="s">
        <v>182</v>
      </c>
      <c r="B132" s="52" t="s">
        <v>2</v>
      </c>
      <c r="C132" s="52" t="s">
        <v>25</v>
      </c>
      <c r="D132" s="143">
        <v>35700</v>
      </c>
      <c r="E132" s="140">
        <f t="shared" si="12"/>
        <v>35700</v>
      </c>
      <c r="F132" s="53">
        <f t="shared" si="13"/>
        <v>35700</v>
      </c>
      <c r="G132" s="54">
        <v>0</v>
      </c>
      <c r="H132" s="145">
        <v>0</v>
      </c>
      <c r="I132" s="145">
        <v>0</v>
      </c>
      <c r="J132" s="146">
        <v>0</v>
      </c>
      <c r="N132" s="233"/>
    </row>
    <row r="133" spans="1:14" ht="15">
      <c r="A133" s="51" t="s">
        <v>206</v>
      </c>
      <c r="B133" s="52" t="s">
        <v>2</v>
      </c>
      <c r="C133" s="52" t="s">
        <v>25</v>
      </c>
      <c r="D133" s="143">
        <v>1000</v>
      </c>
      <c r="E133" s="140">
        <f t="shared" si="12"/>
        <v>1000</v>
      </c>
      <c r="F133" s="53">
        <f t="shared" si="13"/>
        <v>35700</v>
      </c>
      <c r="G133" s="54">
        <v>34700</v>
      </c>
      <c r="H133" s="145">
        <v>0</v>
      </c>
      <c r="I133" s="145">
        <v>0</v>
      </c>
      <c r="J133" s="146">
        <v>0</v>
      </c>
      <c r="N133" s="233"/>
    </row>
    <row r="134" spans="1:14" ht="15">
      <c r="A134" s="51" t="s">
        <v>207</v>
      </c>
      <c r="B134" s="52" t="s">
        <v>2</v>
      </c>
      <c r="C134" s="52" t="s">
        <v>25</v>
      </c>
      <c r="D134" s="143">
        <v>1000</v>
      </c>
      <c r="E134" s="140">
        <f t="shared" si="12"/>
        <v>1000</v>
      </c>
      <c r="F134" s="53">
        <f t="shared" si="13"/>
        <v>35700</v>
      </c>
      <c r="G134" s="54">
        <v>34700</v>
      </c>
      <c r="H134" s="145">
        <v>0</v>
      </c>
      <c r="I134" s="145">
        <v>0</v>
      </c>
      <c r="J134" s="146">
        <v>0</v>
      </c>
      <c r="N134" s="233"/>
    </row>
    <row r="135" spans="1:14" ht="15">
      <c r="A135" s="51" t="s">
        <v>208</v>
      </c>
      <c r="B135" s="52" t="s">
        <v>2</v>
      </c>
      <c r="C135" s="52" t="s">
        <v>25</v>
      </c>
      <c r="D135" s="143">
        <v>1000</v>
      </c>
      <c r="E135" s="140">
        <f t="shared" si="12"/>
        <v>1000</v>
      </c>
      <c r="F135" s="53">
        <f t="shared" si="13"/>
        <v>35700</v>
      </c>
      <c r="G135" s="54">
        <v>34700</v>
      </c>
      <c r="H135" s="145">
        <v>0</v>
      </c>
      <c r="I135" s="145">
        <v>0</v>
      </c>
      <c r="J135" s="146">
        <v>0</v>
      </c>
      <c r="N135" s="233"/>
    </row>
    <row r="136" spans="1:14" ht="15">
      <c r="A136" s="51" t="s">
        <v>223</v>
      </c>
      <c r="B136" s="52" t="s">
        <v>2</v>
      </c>
      <c r="C136" s="52" t="s">
        <v>25</v>
      </c>
      <c r="D136" s="143">
        <v>1000</v>
      </c>
      <c r="E136" s="140">
        <f t="shared" si="12"/>
        <v>1000</v>
      </c>
      <c r="F136" s="53">
        <f t="shared" si="13"/>
        <v>35700</v>
      </c>
      <c r="G136" s="54">
        <v>34700</v>
      </c>
      <c r="H136" s="145">
        <v>0</v>
      </c>
      <c r="I136" s="145">
        <v>0</v>
      </c>
      <c r="J136" s="146">
        <v>0</v>
      </c>
      <c r="N136" s="233"/>
    </row>
    <row r="137" spans="1:14" ht="26.25">
      <c r="A137" s="51" t="s">
        <v>209</v>
      </c>
      <c r="B137" s="52" t="s">
        <v>2</v>
      </c>
      <c r="C137" s="52" t="s">
        <v>25</v>
      </c>
      <c r="D137" s="140">
        <v>100000</v>
      </c>
      <c r="E137" s="140">
        <f t="shared" si="12"/>
        <v>100000</v>
      </c>
      <c r="F137" s="53">
        <f t="shared" si="13"/>
        <v>100000</v>
      </c>
      <c r="G137" s="54">
        <v>0</v>
      </c>
      <c r="H137" s="145">
        <v>0</v>
      </c>
      <c r="I137" s="145">
        <v>0</v>
      </c>
      <c r="J137" s="146">
        <v>0</v>
      </c>
      <c r="N137" s="233"/>
    </row>
    <row r="138" spans="1:14" ht="39">
      <c r="A138" s="51" t="s">
        <v>100</v>
      </c>
      <c r="B138" s="52" t="s">
        <v>2</v>
      </c>
      <c r="C138" s="52" t="s">
        <v>25</v>
      </c>
      <c r="D138" s="140">
        <v>157080</v>
      </c>
      <c r="E138" s="140">
        <f t="shared" si="12"/>
        <v>157080</v>
      </c>
      <c r="F138" s="53">
        <f t="shared" si="13"/>
        <v>157080</v>
      </c>
      <c r="G138" s="54">
        <v>0</v>
      </c>
      <c r="H138" s="2">
        <v>0</v>
      </c>
      <c r="I138" s="2">
        <v>0</v>
      </c>
      <c r="J138" s="5">
        <v>0</v>
      </c>
      <c r="N138" s="233"/>
    </row>
    <row r="139" spans="1:14" ht="39">
      <c r="A139" s="51" t="s">
        <v>157</v>
      </c>
      <c r="B139" s="52" t="s">
        <v>2</v>
      </c>
      <c r="C139" s="52" t="s">
        <v>25</v>
      </c>
      <c r="D139" s="41">
        <v>60000</v>
      </c>
      <c r="E139" s="41">
        <f t="shared" si="12"/>
        <v>60000</v>
      </c>
      <c r="F139" s="53">
        <f t="shared" si="13"/>
        <v>60000</v>
      </c>
      <c r="G139" s="54">
        <v>0</v>
      </c>
      <c r="H139" s="2">
        <v>0</v>
      </c>
      <c r="I139" s="2">
        <v>0</v>
      </c>
      <c r="J139" s="5">
        <v>0</v>
      </c>
      <c r="N139" s="233"/>
    </row>
    <row r="140" spans="1:14" ht="26.25">
      <c r="A140" s="51" t="s">
        <v>39</v>
      </c>
      <c r="B140" s="52" t="s">
        <v>2</v>
      </c>
      <c r="C140" s="52" t="s">
        <v>25</v>
      </c>
      <c r="D140" s="41">
        <v>37000</v>
      </c>
      <c r="E140" s="41">
        <f t="shared" si="12"/>
        <v>37000</v>
      </c>
      <c r="F140" s="53">
        <f t="shared" si="13"/>
        <v>37000</v>
      </c>
      <c r="G140" s="54">
        <v>0</v>
      </c>
      <c r="H140" s="2">
        <v>0</v>
      </c>
      <c r="I140" s="2">
        <v>0</v>
      </c>
      <c r="J140" s="5">
        <v>0</v>
      </c>
      <c r="N140" s="233"/>
    </row>
    <row r="141" spans="1:14" ht="39">
      <c r="A141" s="51" t="s">
        <v>65</v>
      </c>
      <c r="B141" s="52" t="s">
        <v>2</v>
      </c>
      <c r="C141" s="52" t="s">
        <v>25</v>
      </c>
      <c r="D141" s="41">
        <v>1000</v>
      </c>
      <c r="E141" s="41">
        <f t="shared" si="12"/>
        <v>1000</v>
      </c>
      <c r="F141" s="53">
        <f t="shared" si="13"/>
        <v>13000</v>
      </c>
      <c r="G141" s="54">
        <v>12000</v>
      </c>
      <c r="H141" s="2">
        <v>0</v>
      </c>
      <c r="I141" s="2">
        <v>0</v>
      </c>
      <c r="J141" s="5">
        <v>0</v>
      </c>
      <c r="N141" s="233"/>
    </row>
    <row r="142" spans="1:14" ht="39">
      <c r="A142" s="51" t="s">
        <v>66</v>
      </c>
      <c r="B142" s="52" t="s">
        <v>2</v>
      </c>
      <c r="C142" s="52" t="s">
        <v>25</v>
      </c>
      <c r="D142" s="41">
        <v>1000</v>
      </c>
      <c r="E142" s="41">
        <f t="shared" si="12"/>
        <v>1000</v>
      </c>
      <c r="F142" s="53">
        <f t="shared" si="13"/>
        <v>17000</v>
      </c>
      <c r="G142" s="54">
        <v>16000</v>
      </c>
      <c r="H142" s="2">
        <v>0</v>
      </c>
      <c r="I142" s="2">
        <v>0</v>
      </c>
      <c r="J142" s="5">
        <v>0</v>
      </c>
      <c r="N142" s="233"/>
    </row>
    <row r="143" spans="1:14" ht="45.75" customHeight="1">
      <c r="A143" s="51" t="s">
        <v>67</v>
      </c>
      <c r="B143" s="52" t="s">
        <v>2</v>
      </c>
      <c r="C143" s="52" t="s">
        <v>25</v>
      </c>
      <c r="D143" s="41">
        <v>1000</v>
      </c>
      <c r="E143" s="41">
        <f t="shared" si="12"/>
        <v>1000</v>
      </c>
      <c r="F143" s="53">
        <f t="shared" si="13"/>
        <v>14000</v>
      </c>
      <c r="G143" s="54">
        <v>13000</v>
      </c>
      <c r="H143" s="2">
        <v>0</v>
      </c>
      <c r="I143" s="2">
        <v>0</v>
      </c>
      <c r="J143" s="5">
        <v>0</v>
      </c>
      <c r="N143" s="233"/>
    </row>
    <row r="144" spans="1:14" ht="26.25">
      <c r="A144" s="51" t="s">
        <v>68</v>
      </c>
      <c r="B144" s="52" t="s">
        <v>2</v>
      </c>
      <c r="C144" s="52" t="s">
        <v>25</v>
      </c>
      <c r="D144" s="41">
        <v>1000</v>
      </c>
      <c r="E144" s="41">
        <f t="shared" si="12"/>
        <v>1000</v>
      </c>
      <c r="F144" s="53">
        <f t="shared" si="13"/>
        <v>12000</v>
      </c>
      <c r="G144" s="54">
        <v>11000</v>
      </c>
      <c r="H144" s="2">
        <v>0</v>
      </c>
      <c r="I144" s="2">
        <v>0</v>
      </c>
      <c r="J144" s="5">
        <v>0</v>
      </c>
      <c r="N144" s="233"/>
    </row>
    <row r="145" spans="1:14" s="1" customFormat="1" ht="30.75" customHeight="1">
      <c r="A145" s="51" t="s">
        <v>69</v>
      </c>
      <c r="B145" s="52" t="s">
        <v>2</v>
      </c>
      <c r="C145" s="52" t="s">
        <v>25</v>
      </c>
      <c r="D145" s="41">
        <v>1000</v>
      </c>
      <c r="E145" s="41">
        <f t="shared" si="12"/>
        <v>1000</v>
      </c>
      <c r="F145" s="53">
        <f t="shared" si="13"/>
        <v>16000</v>
      </c>
      <c r="G145" s="54">
        <v>15000</v>
      </c>
      <c r="H145" s="2">
        <v>0</v>
      </c>
      <c r="I145" s="2">
        <v>0</v>
      </c>
      <c r="J145" s="5">
        <v>0</v>
      </c>
      <c r="N145" s="233"/>
    </row>
    <row r="146" spans="1:14" ht="26.25">
      <c r="A146" s="51" t="s">
        <v>70</v>
      </c>
      <c r="B146" s="52" t="s">
        <v>2</v>
      </c>
      <c r="C146" s="52" t="s">
        <v>25</v>
      </c>
      <c r="D146" s="41">
        <v>1000</v>
      </c>
      <c r="E146" s="41">
        <f t="shared" si="12"/>
        <v>1000</v>
      </c>
      <c r="F146" s="53">
        <f t="shared" si="13"/>
        <v>14000</v>
      </c>
      <c r="G146" s="54">
        <v>13000</v>
      </c>
      <c r="H146" s="2">
        <v>0</v>
      </c>
      <c r="I146" s="2">
        <v>0</v>
      </c>
      <c r="J146" s="5">
        <v>0</v>
      </c>
      <c r="N146" s="233"/>
    </row>
    <row r="147" spans="1:14" ht="26.25">
      <c r="A147" s="51" t="s">
        <v>71</v>
      </c>
      <c r="B147" s="52" t="s">
        <v>2</v>
      </c>
      <c r="C147" s="52" t="s">
        <v>25</v>
      </c>
      <c r="D147" s="41">
        <v>1000</v>
      </c>
      <c r="E147" s="41">
        <f t="shared" si="12"/>
        <v>1000</v>
      </c>
      <c r="F147" s="53">
        <f t="shared" si="13"/>
        <v>13000</v>
      </c>
      <c r="G147" s="54">
        <v>12000</v>
      </c>
      <c r="H147" s="2">
        <v>0</v>
      </c>
      <c r="I147" s="2">
        <v>0</v>
      </c>
      <c r="J147" s="5">
        <v>0</v>
      </c>
      <c r="N147" s="233"/>
    </row>
    <row r="148" spans="1:14" ht="26.25">
      <c r="A148" s="51" t="s">
        <v>72</v>
      </c>
      <c r="B148" s="52" t="s">
        <v>2</v>
      </c>
      <c r="C148" s="52" t="s">
        <v>25</v>
      </c>
      <c r="D148" s="41">
        <v>1000</v>
      </c>
      <c r="E148" s="41">
        <f t="shared" si="12"/>
        <v>1000</v>
      </c>
      <c r="F148" s="53">
        <f t="shared" si="13"/>
        <v>17000</v>
      </c>
      <c r="G148" s="54">
        <v>16000</v>
      </c>
      <c r="H148" s="2">
        <v>0</v>
      </c>
      <c r="I148" s="2">
        <v>0</v>
      </c>
      <c r="J148" s="5">
        <v>0</v>
      </c>
      <c r="N148" s="233"/>
    </row>
    <row r="149" spans="1:14" ht="26.25">
      <c r="A149" s="51" t="s">
        <v>73</v>
      </c>
      <c r="B149" s="52" t="s">
        <v>2</v>
      </c>
      <c r="C149" s="52" t="s">
        <v>25</v>
      </c>
      <c r="D149" s="41">
        <v>1000</v>
      </c>
      <c r="E149" s="41">
        <f t="shared" si="12"/>
        <v>1000</v>
      </c>
      <c r="F149" s="53">
        <f t="shared" si="13"/>
        <v>11000</v>
      </c>
      <c r="G149" s="54">
        <v>10000</v>
      </c>
      <c r="H149" s="2">
        <v>0</v>
      </c>
      <c r="I149" s="2">
        <v>0</v>
      </c>
      <c r="J149" s="5">
        <v>0</v>
      </c>
      <c r="N149" s="233"/>
    </row>
    <row r="150" spans="1:14" ht="39">
      <c r="A150" s="51" t="s">
        <v>74</v>
      </c>
      <c r="B150" s="52" t="s">
        <v>2</v>
      </c>
      <c r="C150" s="52" t="s">
        <v>25</v>
      </c>
      <c r="D150" s="41">
        <v>1000</v>
      </c>
      <c r="E150" s="41">
        <f t="shared" si="12"/>
        <v>1000</v>
      </c>
      <c r="F150" s="53">
        <f t="shared" si="13"/>
        <v>15000</v>
      </c>
      <c r="G150" s="54">
        <v>14000</v>
      </c>
      <c r="H150" s="2">
        <v>0</v>
      </c>
      <c r="I150" s="2">
        <v>0</v>
      </c>
      <c r="J150" s="5">
        <v>0</v>
      </c>
      <c r="N150" s="233"/>
    </row>
    <row r="151" spans="1:14" ht="39">
      <c r="A151" s="51" t="s">
        <v>75</v>
      </c>
      <c r="B151" s="52" t="s">
        <v>2</v>
      </c>
      <c r="C151" s="52" t="s">
        <v>25</v>
      </c>
      <c r="D151" s="41">
        <v>1000</v>
      </c>
      <c r="E151" s="41">
        <f t="shared" si="12"/>
        <v>1000</v>
      </c>
      <c r="F151" s="53">
        <f t="shared" si="13"/>
        <v>18000</v>
      </c>
      <c r="G151" s="54">
        <v>17000</v>
      </c>
      <c r="H151" s="2">
        <v>0</v>
      </c>
      <c r="I151" s="2">
        <v>0</v>
      </c>
      <c r="J151" s="5">
        <v>0</v>
      </c>
      <c r="N151" s="233"/>
    </row>
    <row r="152" spans="1:14" ht="51.75">
      <c r="A152" s="51" t="s">
        <v>76</v>
      </c>
      <c r="B152" s="52" t="s">
        <v>2</v>
      </c>
      <c r="C152" s="52" t="s">
        <v>25</v>
      </c>
      <c r="D152" s="41">
        <v>4200</v>
      </c>
      <c r="E152" s="41">
        <f t="shared" si="12"/>
        <v>4200</v>
      </c>
      <c r="F152" s="53">
        <f t="shared" si="13"/>
        <v>4200</v>
      </c>
      <c r="G152" s="54">
        <v>0</v>
      </c>
      <c r="H152" s="2">
        <v>0</v>
      </c>
      <c r="I152" s="2">
        <v>0</v>
      </c>
      <c r="J152" s="5">
        <v>0</v>
      </c>
      <c r="N152" s="233"/>
    </row>
    <row r="153" spans="1:14" ht="39">
      <c r="A153" s="51" t="s">
        <v>77</v>
      </c>
      <c r="B153" s="52" t="s">
        <v>2</v>
      </c>
      <c r="C153" s="52" t="s">
        <v>25</v>
      </c>
      <c r="D153" s="41">
        <v>4400</v>
      </c>
      <c r="E153" s="41">
        <f t="shared" si="12"/>
        <v>4400</v>
      </c>
      <c r="F153" s="53">
        <f t="shared" si="13"/>
        <v>4400</v>
      </c>
      <c r="G153" s="54">
        <v>0</v>
      </c>
      <c r="H153" s="2">
        <v>0</v>
      </c>
      <c r="I153" s="2">
        <v>0</v>
      </c>
      <c r="J153" s="5">
        <v>0</v>
      </c>
      <c r="N153" s="233"/>
    </row>
    <row r="154" spans="1:14" ht="39">
      <c r="A154" s="51" t="s">
        <v>78</v>
      </c>
      <c r="B154" s="52" t="s">
        <v>2</v>
      </c>
      <c r="C154" s="52" t="s">
        <v>25</v>
      </c>
      <c r="D154" s="41">
        <v>4300</v>
      </c>
      <c r="E154" s="41">
        <f t="shared" si="12"/>
        <v>4300</v>
      </c>
      <c r="F154" s="53">
        <f t="shared" si="13"/>
        <v>4300</v>
      </c>
      <c r="G154" s="54">
        <v>0</v>
      </c>
      <c r="H154" s="2">
        <v>0</v>
      </c>
      <c r="I154" s="2">
        <v>0</v>
      </c>
      <c r="J154" s="5">
        <v>0</v>
      </c>
      <c r="N154" s="233">
        <f aca="true" t="shared" si="14" ref="N144:N207">E154+G154-F154+H154+I154+J154</f>
        <v>0</v>
      </c>
    </row>
    <row r="155" spans="1:14" ht="64.5">
      <c r="A155" s="51" t="s">
        <v>79</v>
      </c>
      <c r="B155" s="52" t="s">
        <v>2</v>
      </c>
      <c r="C155" s="52" t="s">
        <v>25</v>
      </c>
      <c r="D155" s="41">
        <v>1000</v>
      </c>
      <c r="E155" s="41">
        <f t="shared" si="12"/>
        <v>1000</v>
      </c>
      <c r="F155" s="53">
        <f t="shared" si="13"/>
        <v>18000</v>
      </c>
      <c r="G155" s="54">
        <v>17000</v>
      </c>
      <c r="H155" s="2">
        <v>0</v>
      </c>
      <c r="I155" s="2">
        <v>0</v>
      </c>
      <c r="J155" s="5">
        <v>0</v>
      </c>
      <c r="N155" s="233">
        <f t="shared" si="14"/>
        <v>0</v>
      </c>
    </row>
    <row r="156" spans="1:14" ht="51" customHeight="1">
      <c r="A156" s="51" t="s">
        <v>80</v>
      </c>
      <c r="B156" s="52" t="s">
        <v>2</v>
      </c>
      <c r="C156" s="52" t="s">
        <v>25</v>
      </c>
      <c r="D156" s="41">
        <v>1000</v>
      </c>
      <c r="E156" s="41">
        <f t="shared" si="12"/>
        <v>1000</v>
      </c>
      <c r="F156" s="53">
        <f t="shared" si="13"/>
        <v>18000</v>
      </c>
      <c r="G156" s="54">
        <v>17000</v>
      </c>
      <c r="H156" s="2">
        <v>0</v>
      </c>
      <c r="I156" s="2">
        <v>0</v>
      </c>
      <c r="J156" s="5">
        <v>0</v>
      </c>
      <c r="N156" s="233">
        <f t="shared" si="14"/>
        <v>0</v>
      </c>
    </row>
    <row r="157" spans="1:14" ht="51.75">
      <c r="A157" s="51" t="s">
        <v>165</v>
      </c>
      <c r="B157" s="52" t="s">
        <v>2</v>
      </c>
      <c r="C157" s="52" t="s">
        <v>25</v>
      </c>
      <c r="D157" s="41">
        <v>142000</v>
      </c>
      <c r="E157" s="41">
        <f t="shared" si="12"/>
        <v>142000</v>
      </c>
      <c r="F157" s="53">
        <f t="shared" si="13"/>
        <v>142000</v>
      </c>
      <c r="G157" s="54">
        <v>0</v>
      </c>
      <c r="H157" s="2"/>
      <c r="I157" s="2"/>
      <c r="J157" s="5"/>
      <c r="N157" s="233">
        <f t="shared" si="14"/>
        <v>0</v>
      </c>
    </row>
    <row r="158" spans="1:14" ht="15">
      <c r="A158" s="51" t="s">
        <v>128</v>
      </c>
      <c r="B158" s="52" t="s">
        <v>2</v>
      </c>
      <c r="C158" s="52" t="s">
        <v>25</v>
      </c>
      <c r="D158" s="41">
        <v>216000</v>
      </c>
      <c r="E158" s="41">
        <f t="shared" si="12"/>
        <v>216000</v>
      </c>
      <c r="F158" s="53">
        <f t="shared" si="13"/>
        <v>216000</v>
      </c>
      <c r="G158" s="54">
        <v>0</v>
      </c>
      <c r="H158" s="2">
        <v>0</v>
      </c>
      <c r="I158" s="2">
        <v>0</v>
      </c>
      <c r="J158" s="5">
        <v>0</v>
      </c>
      <c r="N158" s="233"/>
    </row>
    <row r="159" spans="1:14" ht="26.25">
      <c r="A159" s="51" t="s">
        <v>219</v>
      </c>
      <c r="B159" s="52" t="s">
        <v>2</v>
      </c>
      <c r="C159" s="52" t="s">
        <v>25</v>
      </c>
      <c r="D159" s="41">
        <v>50000</v>
      </c>
      <c r="E159" s="41">
        <f t="shared" si="12"/>
        <v>50000</v>
      </c>
      <c r="F159" s="53">
        <f t="shared" si="13"/>
        <v>50000</v>
      </c>
      <c r="G159" s="54">
        <v>0</v>
      </c>
      <c r="H159" s="2">
        <v>0</v>
      </c>
      <c r="I159" s="2">
        <v>0</v>
      </c>
      <c r="J159" s="5">
        <v>0</v>
      </c>
      <c r="N159" s="233"/>
    </row>
    <row r="160" spans="1:14" ht="26.25">
      <c r="A160" s="51" t="s">
        <v>269</v>
      </c>
      <c r="B160" s="52" t="s">
        <v>2</v>
      </c>
      <c r="C160" s="52" t="s">
        <v>25</v>
      </c>
      <c r="D160" s="41">
        <v>15000</v>
      </c>
      <c r="E160" s="41">
        <f t="shared" si="12"/>
        <v>15000</v>
      </c>
      <c r="F160" s="53">
        <f t="shared" si="13"/>
        <v>15000</v>
      </c>
      <c r="G160" s="54">
        <v>0</v>
      </c>
      <c r="H160" s="2">
        <v>0</v>
      </c>
      <c r="I160" s="2">
        <v>0</v>
      </c>
      <c r="J160" s="5">
        <v>0</v>
      </c>
      <c r="N160" s="233"/>
    </row>
    <row r="161" spans="1:14" ht="15">
      <c r="A161" s="51" t="s">
        <v>40</v>
      </c>
      <c r="B161" s="52" t="s">
        <v>2</v>
      </c>
      <c r="C161" s="52" t="s">
        <v>25</v>
      </c>
      <c r="D161" s="41">
        <v>1000</v>
      </c>
      <c r="E161" s="41">
        <f t="shared" si="12"/>
        <v>1000</v>
      </c>
      <c r="F161" s="53">
        <f t="shared" si="13"/>
        <v>2545000</v>
      </c>
      <c r="G161" s="54">
        <v>2544000</v>
      </c>
      <c r="H161" s="2">
        <v>0</v>
      </c>
      <c r="I161" s="2">
        <v>0</v>
      </c>
      <c r="J161" s="5">
        <v>0</v>
      </c>
      <c r="N161" s="233"/>
    </row>
    <row r="162" spans="1:14" ht="26.25">
      <c r="A162" s="51" t="s">
        <v>41</v>
      </c>
      <c r="B162" s="52" t="s">
        <v>2</v>
      </c>
      <c r="C162" s="52" t="s">
        <v>25</v>
      </c>
      <c r="D162" s="41">
        <v>1000</v>
      </c>
      <c r="E162" s="41">
        <f t="shared" si="12"/>
        <v>1000</v>
      </c>
      <c r="F162" s="53">
        <f t="shared" si="13"/>
        <v>42789</v>
      </c>
      <c r="G162" s="54">
        <v>41789</v>
      </c>
      <c r="H162" s="2">
        <v>0</v>
      </c>
      <c r="I162" s="2">
        <v>0</v>
      </c>
      <c r="J162" s="5">
        <v>0</v>
      </c>
      <c r="N162" s="233"/>
    </row>
    <row r="163" spans="1:14" ht="26.25">
      <c r="A163" s="51" t="s">
        <v>42</v>
      </c>
      <c r="B163" s="52" t="s">
        <v>2</v>
      </c>
      <c r="C163" s="52" t="s">
        <v>25</v>
      </c>
      <c r="D163" s="41">
        <v>0</v>
      </c>
      <c r="E163" s="41">
        <f t="shared" si="12"/>
        <v>0</v>
      </c>
      <c r="F163" s="53">
        <f t="shared" si="13"/>
        <v>2960</v>
      </c>
      <c r="G163" s="54">
        <v>0</v>
      </c>
      <c r="H163" s="2">
        <v>0</v>
      </c>
      <c r="I163" s="2">
        <v>2960</v>
      </c>
      <c r="J163" s="5">
        <v>0</v>
      </c>
      <c r="N163" s="233"/>
    </row>
    <row r="164" spans="1:14" ht="44.25" customHeight="1">
      <c r="A164" s="51" t="s">
        <v>43</v>
      </c>
      <c r="B164" s="52" t="s">
        <v>2</v>
      </c>
      <c r="C164" s="52" t="s">
        <v>25</v>
      </c>
      <c r="D164" s="41">
        <v>1000</v>
      </c>
      <c r="E164" s="41">
        <f t="shared" si="12"/>
        <v>1000</v>
      </c>
      <c r="F164" s="53">
        <v>17004</v>
      </c>
      <c r="G164" s="54">
        <v>16004</v>
      </c>
      <c r="H164" s="2">
        <v>0</v>
      </c>
      <c r="I164" s="2">
        <v>0</v>
      </c>
      <c r="J164" s="5">
        <v>0</v>
      </c>
      <c r="N164" s="233"/>
    </row>
    <row r="165" spans="1:14" ht="39">
      <c r="A165" s="51" t="s">
        <v>44</v>
      </c>
      <c r="B165" s="52" t="s">
        <v>2</v>
      </c>
      <c r="C165" s="52" t="s">
        <v>25</v>
      </c>
      <c r="D165" s="41">
        <v>2000</v>
      </c>
      <c r="E165" s="41">
        <f t="shared" si="12"/>
        <v>2000</v>
      </c>
      <c r="F165" s="53">
        <f t="shared" si="13"/>
        <v>14000</v>
      </c>
      <c r="G165" s="54">
        <v>12000</v>
      </c>
      <c r="H165" s="2">
        <v>0</v>
      </c>
      <c r="I165" s="2">
        <v>0</v>
      </c>
      <c r="J165" s="5">
        <v>0</v>
      </c>
      <c r="N165" s="233"/>
    </row>
    <row r="166" spans="1:14" ht="26.25">
      <c r="A166" s="51" t="s">
        <v>45</v>
      </c>
      <c r="B166" s="52" t="s">
        <v>2</v>
      </c>
      <c r="C166" s="52" t="s">
        <v>25</v>
      </c>
      <c r="D166" s="41">
        <v>1716</v>
      </c>
      <c r="E166" s="41">
        <f t="shared" si="12"/>
        <v>1716</v>
      </c>
      <c r="F166" s="53">
        <f t="shared" si="13"/>
        <v>1716</v>
      </c>
      <c r="G166" s="54">
        <v>0</v>
      </c>
      <c r="H166" s="2">
        <v>0</v>
      </c>
      <c r="I166" s="2">
        <v>0</v>
      </c>
      <c r="J166" s="5">
        <v>0</v>
      </c>
      <c r="N166" s="233"/>
    </row>
    <row r="167" spans="1:14" ht="30" customHeight="1">
      <c r="A167" s="51" t="s">
        <v>46</v>
      </c>
      <c r="B167" s="52" t="s">
        <v>2</v>
      </c>
      <c r="C167" s="52" t="s">
        <v>25</v>
      </c>
      <c r="D167" s="41">
        <v>9486</v>
      </c>
      <c r="E167" s="41">
        <f t="shared" si="12"/>
        <v>9486</v>
      </c>
      <c r="F167" s="53">
        <f t="shared" si="13"/>
        <v>9486</v>
      </c>
      <c r="G167" s="54">
        <v>0</v>
      </c>
      <c r="H167" s="2">
        <v>0</v>
      </c>
      <c r="I167" s="2">
        <v>0</v>
      </c>
      <c r="J167" s="5">
        <v>0</v>
      </c>
      <c r="N167" s="233"/>
    </row>
    <row r="168" spans="1:14" ht="31.5" customHeight="1">
      <c r="A168" s="51" t="s">
        <v>47</v>
      </c>
      <c r="B168" s="52" t="s">
        <v>2</v>
      </c>
      <c r="C168" s="52" t="s">
        <v>25</v>
      </c>
      <c r="D168" s="41">
        <v>1359</v>
      </c>
      <c r="E168" s="41">
        <f t="shared" si="12"/>
        <v>1359</v>
      </c>
      <c r="F168" s="53">
        <f t="shared" si="13"/>
        <v>1359</v>
      </c>
      <c r="G168" s="54">
        <v>0</v>
      </c>
      <c r="H168" s="2">
        <v>0</v>
      </c>
      <c r="I168" s="2">
        <v>0</v>
      </c>
      <c r="J168" s="5">
        <v>0</v>
      </c>
      <c r="N168" s="233"/>
    </row>
    <row r="169" spans="1:14" ht="26.25">
      <c r="A169" s="51" t="s">
        <v>48</v>
      </c>
      <c r="B169" s="52" t="s">
        <v>2</v>
      </c>
      <c r="C169" s="52" t="s">
        <v>25</v>
      </c>
      <c r="D169" s="41">
        <v>6500</v>
      </c>
      <c r="E169" s="41">
        <f t="shared" si="12"/>
        <v>6500</v>
      </c>
      <c r="F169" s="53">
        <f t="shared" si="13"/>
        <v>6500</v>
      </c>
      <c r="G169" s="54">
        <v>0</v>
      </c>
      <c r="H169" s="2">
        <v>0</v>
      </c>
      <c r="I169" s="2">
        <v>0</v>
      </c>
      <c r="J169" s="5">
        <v>0</v>
      </c>
      <c r="N169" s="233"/>
    </row>
    <row r="170" spans="1:14" ht="26.25">
      <c r="A170" s="51" t="s">
        <v>167</v>
      </c>
      <c r="B170" s="52" t="s">
        <v>2</v>
      </c>
      <c r="C170" s="52" t="s">
        <v>25</v>
      </c>
      <c r="D170" s="41">
        <v>1000</v>
      </c>
      <c r="E170" s="41">
        <f t="shared" si="12"/>
        <v>1000</v>
      </c>
      <c r="F170" s="53">
        <f t="shared" si="13"/>
        <v>193494</v>
      </c>
      <c r="G170" s="54">
        <v>192494</v>
      </c>
      <c r="H170" s="2">
        <v>0</v>
      </c>
      <c r="I170" s="2">
        <v>0</v>
      </c>
      <c r="J170" s="5">
        <v>0</v>
      </c>
      <c r="N170" s="233"/>
    </row>
    <row r="171" spans="1:14" ht="64.5">
      <c r="A171" s="51" t="s">
        <v>168</v>
      </c>
      <c r="B171" s="52" t="s">
        <v>2</v>
      </c>
      <c r="C171" s="52" t="s">
        <v>25</v>
      </c>
      <c r="D171" s="41">
        <v>1000</v>
      </c>
      <c r="E171" s="41">
        <f t="shared" si="12"/>
        <v>1000</v>
      </c>
      <c r="F171" s="53">
        <f t="shared" si="13"/>
        <v>170000</v>
      </c>
      <c r="G171" s="54">
        <v>169000</v>
      </c>
      <c r="H171" s="2">
        <v>0</v>
      </c>
      <c r="I171" s="2">
        <v>0</v>
      </c>
      <c r="J171" s="5">
        <v>0</v>
      </c>
      <c r="N171" s="233"/>
    </row>
    <row r="172" spans="1:14" ht="64.5">
      <c r="A172" s="51" t="s">
        <v>169</v>
      </c>
      <c r="B172" s="52" t="s">
        <v>2</v>
      </c>
      <c r="C172" s="52" t="s">
        <v>25</v>
      </c>
      <c r="D172" s="41">
        <v>1000</v>
      </c>
      <c r="E172" s="41">
        <f t="shared" si="12"/>
        <v>1000</v>
      </c>
      <c r="F172" s="53">
        <f t="shared" si="13"/>
        <v>54000</v>
      </c>
      <c r="G172" s="54">
        <v>53000</v>
      </c>
      <c r="H172" s="2">
        <v>0</v>
      </c>
      <c r="I172" s="2">
        <v>0</v>
      </c>
      <c r="J172" s="5">
        <v>0</v>
      </c>
      <c r="N172" s="233"/>
    </row>
    <row r="173" spans="1:14" ht="26.25">
      <c r="A173" s="123" t="s">
        <v>49</v>
      </c>
      <c r="B173" s="52" t="s">
        <v>2</v>
      </c>
      <c r="C173" s="124" t="s">
        <v>25</v>
      </c>
      <c r="D173" s="41">
        <v>1000</v>
      </c>
      <c r="E173" s="41">
        <f t="shared" si="12"/>
        <v>1000</v>
      </c>
      <c r="F173" s="53">
        <f t="shared" si="13"/>
        <v>33000</v>
      </c>
      <c r="G173" s="54">
        <v>32000</v>
      </c>
      <c r="H173" s="2">
        <v>0</v>
      </c>
      <c r="I173" s="2">
        <v>0</v>
      </c>
      <c r="J173" s="5">
        <v>0</v>
      </c>
      <c r="N173" s="233"/>
    </row>
    <row r="174" spans="1:14" s="1" customFormat="1" ht="39">
      <c r="A174" s="123" t="s">
        <v>140</v>
      </c>
      <c r="B174" s="52" t="s">
        <v>2</v>
      </c>
      <c r="C174" s="124" t="s">
        <v>25</v>
      </c>
      <c r="D174" s="140">
        <v>0</v>
      </c>
      <c r="E174" s="140">
        <f t="shared" si="12"/>
        <v>0</v>
      </c>
      <c r="F174" s="141">
        <f t="shared" si="13"/>
        <v>80000</v>
      </c>
      <c r="G174" s="142">
        <v>30000</v>
      </c>
      <c r="H174" s="143">
        <v>30000</v>
      </c>
      <c r="I174" s="143">
        <v>20000</v>
      </c>
      <c r="J174" s="144"/>
      <c r="N174" s="233"/>
    </row>
    <row r="175" spans="1:14" ht="26.25">
      <c r="A175" s="123" t="s">
        <v>141</v>
      </c>
      <c r="B175" s="52" t="s">
        <v>2</v>
      </c>
      <c r="C175" s="124" t="s">
        <v>25</v>
      </c>
      <c r="D175" s="41">
        <v>13000</v>
      </c>
      <c r="E175" s="41">
        <f aca="true" t="shared" si="15" ref="E175:E205">D175</f>
        <v>13000</v>
      </c>
      <c r="F175" s="53">
        <f aca="true" t="shared" si="16" ref="F175:F205">D175+G175+H175+I175+J175</f>
        <v>29000</v>
      </c>
      <c r="G175" s="54">
        <v>16000</v>
      </c>
      <c r="H175" s="2">
        <v>0</v>
      </c>
      <c r="I175" s="2">
        <v>0</v>
      </c>
      <c r="J175" s="5">
        <v>0</v>
      </c>
      <c r="N175" s="233">
        <f t="shared" si="14"/>
        <v>0</v>
      </c>
    </row>
    <row r="176" spans="1:14" ht="31.5" customHeight="1">
      <c r="A176" s="123" t="s">
        <v>151</v>
      </c>
      <c r="B176" s="52" t="s">
        <v>2</v>
      </c>
      <c r="C176" s="124" t="s">
        <v>25</v>
      </c>
      <c r="D176" s="41">
        <v>1000</v>
      </c>
      <c r="E176" s="41">
        <f t="shared" si="15"/>
        <v>1000</v>
      </c>
      <c r="F176" s="53">
        <f t="shared" si="16"/>
        <v>56000</v>
      </c>
      <c r="G176" s="54">
        <v>55000</v>
      </c>
      <c r="H176" s="2">
        <v>0</v>
      </c>
      <c r="I176" s="2">
        <v>0</v>
      </c>
      <c r="J176" s="5">
        <v>0</v>
      </c>
      <c r="N176" s="233">
        <f t="shared" si="14"/>
        <v>0</v>
      </c>
    </row>
    <row r="177" spans="1:14" ht="39">
      <c r="A177" s="123" t="s">
        <v>122</v>
      </c>
      <c r="B177" s="52" t="s">
        <v>2</v>
      </c>
      <c r="C177" s="124" t="s">
        <v>25</v>
      </c>
      <c r="D177" s="41">
        <v>60000</v>
      </c>
      <c r="E177" s="41">
        <f t="shared" si="15"/>
        <v>60000</v>
      </c>
      <c r="F177" s="53">
        <f t="shared" si="16"/>
        <v>60000</v>
      </c>
      <c r="G177" s="54">
        <v>0</v>
      </c>
      <c r="H177" s="2">
        <v>0</v>
      </c>
      <c r="I177" s="2">
        <v>0</v>
      </c>
      <c r="J177" s="5">
        <v>0</v>
      </c>
      <c r="N177" s="233">
        <f t="shared" si="14"/>
        <v>0</v>
      </c>
    </row>
    <row r="178" spans="1:14" ht="13.5" customHeight="1">
      <c r="A178" s="123" t="s">
        <v>123</v>
      </c>
      <c r="B178" s="52" t="s">
        <v>2</v>
      </c>
      <c r="C178" s="124" t="s">
        <v>25</v>
      </c>
      <c r="D178" s="41">
        <v>3000000</v>
      </c>
      <c r="E178" s="41">
        <f t="shared" si="15"/>
        <v>3000000</v>
      </c>
      <c r="F178" s="53">
        <f t="shared" si="16"/>
        <v>3000000</v>
      </c>
      <c r="G178" s="54">
        <v>0</v>
      </c>
      <c r="H178" s="2">
        <v>0</v>
      </c>
      <c r="I178" s="2">
        <v>0</v>
      </c>
      <c r="J178" s="5">
        <v>0</v>
      </c>
      <c r="N178" s="233">
        <f t="shared" si="14"/>
        <v>0</v>
      </c>
    </row>
    <row r="179" spans="1:14" ht="29.25" customHeight="1">
      <c r="A179" s="123" t="s">
        <v>184</v>
      </c>
      <c r="B179" s="52" t="s">
        <v>2</v>
      </c>
      <c r="C179" s="124" t="s">
        <v>25</v>
      </c>
      <c r="D179" s="41">
        <v>1000</v>
      </c>
      <c r="E179" s="41">
        <f t="shared" si="15"/>
        <v>1000</v>
      </c>
      <c r="F179" s="53">
        <f t="shared" si="16"/>
        <v>1635498</v>
      </c>
      <c r="G179" s="54">
        <v>500000</v>
      </c>
      <c r="H179" s="2">
        <v>600000</v>
      </c>
      <c r="I179" s="2">
        <v>534498</v>
      </c>
      <c r="J179" s="5">
        <v>0</v>
      </c>
      <c r="N179" s="233">
        <f t="shared" si="14"/>
        <v>0</v>
      </c>
    </row>
    <row r="180" spans="1:14" ht="42" customHeight="1">
      <c r="A180" s="123" t="s">
        <v>130</v>
      </c>
      <c r="B180" s="52" t="s">
        <v>2</v>
      </c>
      <c r="C180" s="124" t="s">
        <v>25</v>
      </c>
      <c r="D180" s="41">
        <v>16000</v>
      </c>
      <c r="E180" s="41">
        <f t="shared" si="15"/>
        <v>16000</v>
      </c>
      <c r="F180" s="53">
        <f t="shared" si="16"/>
        <v>16000</v>
      </c>
      <c r="G180" s="54">
        <v>0</v>
      </c>
      <c r="H180" s="2">
        <v>0</v>
      </c>
      <c r="I180" s="2">
        <v>0</v>
      </c>
      <c r="J180" s="5">
        <v>0</v>
      </c>
      <c r="N180" s="233">
        <f t="shared" si="14"/>
        <v>0</v>
      </c>
    </row>
    <row r="181" spans="1:14" ht="39">
      <c r="A181" s="123" t="s">
        <v>131</v>
      </c>
      <c r="B181" s="52" t="s">
        <v>2</v>
      </c>
      <c r="C181" s="124" t="s">
        <v>25</v>
      </c>
      <c r="D181" s="41">
        <v>26000</v>
      </c>
      <c r="E181" s="41">
        <f t="shared" si="15"/>
        <v>26000</v>
      </c>
      <c r="F181" s="53">
        <f t="shared" si="16"/>
        <v>26000</v>
      </c>
      <c r="G181" s="54">
        <v>0</v>
      </c>
      <c r="H181" s="2">
        <v>0</v>
      </c>
      <c r="I181" s="2">
        <v>0</v>
      </c>
      <c r="J181" s="5">
        <v>0</v>
      </c>
      <c r="N181" s="233">
        <f t="shared" si="14"/>
        <v>0</v>
      </c>
    </row>
    <row r="182" spans="1:14" ht="39">
      <c r="A182" s="123" t="s">
        <v>132</v>
      </c>
      <c r="B182" s="52" t="s">
        <v>2</v>
      </c>
      <c r="C182" s="124" t="s">
        <v>25</v>
      </c>
      <c r="D182" s="41">
        <v>24000</v>
      </c>
      <c r="E182" s="41">
        <f t="shared" si="15"/>
        <v>24000</v>
      </c>
      <c r="F182" s="53">
        <f t="shared" si="16"/>
        <v>24000</v>
      </c>
      <c r="G182" s="54">
        <v>0</v>
      </c>
      <c r="H182" s="2">
        <v>0</v>
      </c>
      <c r="I182" s="2">
        <v>0</v>
      </c>
      <c r="J182" s="5">
        <v>0</v>
      </c>
      <c r="N182" s="233">
        <f t="shared" si="14"/>
        <v>0</v>
      </c>
    </row>
    <row r="183" spans="1:14" ht="51.75">
      <c r="A183" s="123" t="s">
        <v>133</v>
      </c>
      <c r="B183" s="52" t="s">
        <v>2</v>
      </c>
      <c r="C183" s="124" t="s">
        <v>25</v>
      </c>
      <c r="D183" s="41">
        <v>22000</v>
      </c>
      <c r="E183" s="41">
        <f t="shared" si="15"/>
        <v>22000</v>
      </c>
      <c r="F183" s="53">
        <f t="shared" si="16"/>
        <v>22000</v>
      </c>
      <c r="G183" s="54">
        <v>0</v>
      </c>
      <c r="H183" s="2">
        <v>0</v>
      </c>
      <c r="I183" s="2">
        <v>0</v>
      </c>
      <c r="J183" s="5">
        <v>0</v>
      </c>
      <c r="N183" s="233">
        <f t="shared" si="14"/>
        <v>0</v>
      </c>
    </row>
    <row r="184" spans="1:14" ht="44.25" customHeight="1">
      <c r="A184" s="123" t="s">
        <v>134</v>
      </c>
      <c r="B184" s="52" t="s">
        <v>2</v>
      </c>
      <c r="C184" s="124" t="s">
        <v>25</v>
      </c>
      <c r="D184" s="41">
        <v>18000</v>
      </c>
      <c r="E184" s="41">
        <f t="shared" si="15"/>
        <v>18000</v>
      </c>
      <c r="F184" s="53">
        <f t="shared" si="16"/>
        <v>18000</v>
      </c>
      <c r="G184" s="54">
        <v>0</v>
      </c>
      <c r="H184" s="2">
        <v>0</v>
      </c>
      <c r="I184" s="2">
        <v>0</v>
      </c>
      <c r="J184" s="5">
        <v>0</v>
      </c>
      <c r="N184" s="233">
        <f t="shared" si="14"/>
        <v>0</v>
      </c>
    </row>
    <row r="185" spans="1:14" ht="64.5">
      <c r="A185" s="123" t="s">
        <v>135</v>
      </c>
      <c r="B185" s="52" t="s">
        <v>2</v>
      </c>
      <c r="C185" s="124" t="s">
        <v>25</v>
      </c>
      <c r="D185" s="41">
        <v>18000</v>
      </c>
      <c r="E185" s="41">
        <f t="shared" si="15"/>
        <v>18000</v>
      </c>
      <c r="F185" s="53">
        <f t="shared" si="16"/>
        <v>18000</v>
      </c>
      <c r="G185" s="54">
        <v>0</v>
      </c>
      <c r="H185" s="2">
        <v>0</v>
      </c>
      <c r="I185" s="2">
        <v>0</v>
      </c>
      <c r="J185" s="5">
        <v>0</v>
      </c>
      <c r="N185" s="233"/>
    </row>
    <row r="186" spans="1:14" ht="53.25" customHeight="1">
      <c r="A186" s="123" t="s">
        <v>136</v>
      </c>
      <c r="B186" s="52" t="s">
        <v>2</v>
      </c>
      <c r="C186" s="124" t="s">
        <v>25</v>
      </c>
      <c r="D186" s="41">
        <v>1000</v>
      </c>
      <c r="E186" s="41">
        <f t="shared" si="15"/>
        <v>1000</v>
      </c>
      <c r="F186" s="53">
        <f t="shared" si="16"/>
        <v>20000</v>
      </c>
      <c r="G186" s="54">
        <v>19000</v>
      </c>
      <c r="H186" s="2">
        <v>0</v>
      </c>
      <c r="I186" s="2">
        <v>0</v>
      </c>
      <c r="J186" s="5">
        <v>0</v>
      </c>
      <c r="N186" s="233"/>
    </row>
    <row r="187" spans="1:14" ht="51.75">
      <c r="A187" s="123" t="s">
        <v>137</v>
      </c>
      <c r="B187" s="52" t="s">
        <v>2</v>
      </c>
      <c r="C187" s="124" t="s">
        <v>25</v>
      </c>
      <c r="D187" s="41">
        <v>1000</v>
      </c>
      <c r="E187" s="41">
        <f t="shared" si="15"/>
        <v>1000</v>
      </c>
      <c r="F187" s="53">
        <f t="shared" si="16"/>
        <v>20000</v>
      </c>
      <c r="G187" s="54">
        <v>19000</v>
      </c>
      <c r="H187" s="2">
        <v>0</v>
      </c>
      <c r="I187" s="2">
        <v>0</v>
      </c>
      <c r="J187" s="5">
        <v>0</v>
      </c>
      <c r="N187" s="233"/>
    </row>
    <row r="188" spans="1:14" ht="51.75">
      <c r="A188" s="123" t="s">
        <v>138</v>
      </c>
      <c r="B188" s="52" t="s">
        <v>2</v>
      </c>
      <c r="C188" s="124" t="s">
        <v>25</v>
      </c>
      <c r="D188" s="41">
        <v>1000</v>
      </c>
      <c r="E188" s="41">
        <f t="shared" si="15"/>
        <v>1000</v>
      </c>
      <c r="F188" s="53">
        <f t="shared" si="16"/>
        <v>20000</v>
      </c>
      <c r="G188" s="54">
        <v>19000</v>
      </c>
      <c r="H188" s="2">
        <v>0</v>
      </c>
      <c r="I188" s="2">
        <v>0</v>
      </c>
      <c r="J188" s="5">
        <v>0</v>
      </c>
      <c r="N188" s="233"/>
    </row>
    <row r="189" spans="1:14" ht="51.75">
      <c r="A189" s="123" t="s">
        <v>185</v>
      </c>
      <c r="B189" s="52" t="s">
        <v>2</v>
      </c>
      <c r="C189" s="124" t="s">
        <v>25</v>
      </c>
      <c r="D189" s="41">
        <v>10000</v>
      </c>
      <c r="E189" s="41">
        <f t="shared" si="15"/>
        <v>10000</v>
      </c>
      <c r="F189" s="53">
        <f t="shared" si="16"/>
        <v>10000</v>
      </c>
      <c r="G189" s="54">
        <v>0</v>
      </c>
      <c r="H189" s="2">
        <v>0</v>
      </c>
      <c r="I189" s="2">
        <v>0</v>
      </c>
      <c r="J189" s="5">
        <v>0</v>
      </c>
      <c r="N189" s="233"/>
    </row>
    <row r="190" spans="1:14" ht="39">
      <c r="A190" s="123" t="s">
        <v>186</v>
      </c>
      <c r="B190" s="52" t="s">
        <v>2</v>
      </c>
      <c r="C190" s="124" t="s">
        <v>25</v>
      </c>
      <c r="D190" s="41">
        <v>10000</v>
      </c>
      <c r="E190" s="41">
        <f t="shared" si="15"/>
        <v>10000</v>
      </c>
      <c r="F190" s="53">
        <f t="shared" si="16"/>
        <v>10000</v>
      </c>
      <c r="G190" s="54">
        <v>0</v>
      </c>
      <c r="H190" s="2">
        <v>0</v>
      </c>
      <c r="I190" s="2">
        <v>0</v>
      </c>
      <c r="J190" s="5">
        <v>0</v>
      </c>
      <c r="N190" s="233"/>
    </row>
    <row r="191" spans="1:14" ht="41.25" customHeight="1">
      <c r="A191" s="123" t="s">
        <v>187</v>
      </c>
      <c r="B191" s="52" t="s">
        <v>2</v>
      </c>
      <c r="C191" s="124" t="s">
        <v>25</v>
      </c>
      <c r="D191" s="41">
        <v>15000</v>
      </c>
      <c r="E191" s="41">
        <f t="shared" si="15"/>
        <v>15000</v>
      </c>
      <c r="F191" s="53">
        <f t="shared" si="16"/>
        <v>15000</v>
      </c>
      <c r="G191" s="54">
        <v>0</v>
      </c>
      <c r="H191" s="2">
        <v>0</v>
      </c>
      <c r="I191" s="2">
        <v>0</v>
      </c>
      <c r="J191" s="5">
        <v>0</v>
      </c>
      <c r="N191" s="233"/>
    </row>
    <row r="192" spans="1:14" ht="40.5" customHeight="1">
      <c r="A192" s="123" t="s">
        <v>188</v>
      </c>
      <c r="B192" s="52" t="s">
        <v>2</v>
      </c>
      <c r="C192" s="124" t="s">
        <v>25</v>
      </c>
      <c r="D192" s="41">
        <v>7000</v>
      </c>
      <c r="E192" s="41">
        <f t="shared" si="15"/>
        <v>7000</v>
      </c>
      <c r="F192" s="53">
        <f t="shared" si="16"/>
        <v>7000</v>
      </c>
      <c r="G192" s="54">
        <v>0</v>
      </c>
      <c r="H192" s="2">
        <v>0</v>
      </c>
      <c r="I192" s="2">
        <v>0</v>
      </c>
      <c r="J192" s="5">
        <v>0</v>
      </c>
      <c r="N192" s="233"/>
    </row>
    <row r="193" spans="1:14" ht="39">
      <c r="A193" s="123" t="s">
        <v>189</v>
      </c>
      <c r="B193" s="52" t="s">
        <v>2</v>
      </c>
      <c r="C193" s="124" t="s">
        <v>25</v>
      </c>
      <c r="D193" s="41">
        <v>11000</v>
      </c>
      <c r="E193" s="41">
        <f t="shared" si="15"/>
        <v>11000</v>
      </c>
      <c r="F193" s="53">
        <f t="shared" si="16"/>
        <v>11000</v>
      </c>
      <c r="G193" s="54">
        <v>0</v>
      </c>
      <c r="H193" s="2">
        <v>0</v>
      </c>
      <c r="I193" s="2">
        <v>0</v>
      </c>
      <c r="J193" s="5">
        <v>0</v>
      </c>
      <c r="N193" s="233"/>
    </row>
    <row r="194" spans="1:14" ht="39">
      <c r="A194" s="123" t="s">
        <v>190</v>
      </c>
      <c r="B194" s="52" t="s">
        <v>2</v>
      </c>
      <c r="C194" s="124" t="s">
        <v>25</v>
      </c>
      <c r="D194" s="41">
        <v>13000</v>
      </c>
      <c r="E194" s="41">
        <f t="shared" si="15"/>
        <v>13000</v>
      </c>
      <c r="F194" s="53">
        <f t="shared" si="16"/>
        <v>13000</v>
      </c>
      <c r="G194" s="54">
        <v>0</v>
      </c>
      <c r="H194" s="2">
        <v>0</v>
      </c>
      <c r="I194" s="2">
        <v>0</v>
      </c>
      <c r="J194" s="5">
        <v>0</v>
      </c>
      <c r="N194" s="233"/>
    </row>
    <row r="195" spans="1:14" ht="39">
      <c r="A195" s="123" t="s">
        <v>191</v>
      </c>
      <c r="B195" s="52" t="s">
        <v>2</v>
      </c>
      <c r="C195" s="124" t="s">
        <v>25</v>
      </c>
      <c r="D195" s="41">
        <v>8000</v>
      </c>
      <c r="E195" s="41">
        <f t="shared" si="15"/>
        <v>8000</v>
      </c>
      <c r="F195" s="53">
        <f t="shared" si="16"/>
        <v>8000</v>
      </c>
      <c r="G195" s="54">
        <v>0</v>
      </c>
      <c r="H195" s="2">
        <v>0</v>
      </c>
      <c r="I195" s="2">
        <v>0</v>
      </c>
      <c r="J195" s="5">
        <v>0</v>
      </c>
      <c r="N195" s="233"/>
    </row>
    <row r="196" spans="1:14" ht="39">
      <c r="A196" s="123" t="s">
        <v>192</v>
      </c>
      <c r="B196" s="52" t="s">
        <v>2</v>
      </c>
      <c r="C196" s="124" t="s">
        <v>25</v>
      </c>
      <c r="D196" s="41">
        <v>13000</v>
      </c>
      <c r="E196" s="41">
        <f t="shared" si="15"/>
        <v>13000</v>
      </c>
      <c r="F196" s="53">
        <f t="shared" si="16"/>
        <v>13000</v>
      </c>
      <c r="G196" s="54">
        <v>0</v>
      </c>
      <c r="H196" s="2">
        <v>0</v>
      </c>
      <c r="I196" s="2">
        <v>0</v>
      </c>
      <c r="J196" s="5">
        <v>0</v>
      </c>
      <c r="N196" s="233"/>
    </row>
    <row r="197" spans="1:14" ht="51.75">
      <c r="A197" s="50" t="s">
        <v>255</v>
      </c>
      <c r="B197" s="52" t="s">
        <v>2</v>
      </c>
      <c r="C197" s="124" t="s">
        <v>25</v>
      </c>
      <c r="D197" s="41">
        <v>1200</v>
      </c>
      <c r="E197" s="41">
        <f t="shared" si="15"/>
        <v>1200</v>
      </c>
      <c r="F197" s="53">
        <f t="shared" si="16"/>
        <v>1200</v>
      </c>
      <c r="G197" s="54">
        <v>0</v>
      </c>
      <c r="H197" s="2">
        <v>0</v>
      </c>
      <c r="I197" s="2">
        <v>0</v>
      </c>
      <c r="J197" s="5">
        <v>0</v>
      </c>
      <c r="N197" s="233"/>
    </row>
    <row r="198" spans="1:14" ht="39">
      <c r="A198" s="50" t="s">
        <v>256</v>
      </c>
      <c r="B198" s="52" t="s">
        <v>2</v>
      </c>
      <c r="C198" s="124" t="s">
        <v>25</v>
      </c>
      <c r="D198" s="41">
        <v>1200</v>
      </c>
      <c r="E198" s="41">
        <f t="shared" si="15"/>
        <v>1200</v>
      </c>
      <c r="F198" s="53">
        <f t="shared" si="16"/>
        <v>1200</v>
      </c>
      <c r="G198" s="54">
        <v>0</v>
      </c>
      <c r="H198" s="2">
        <v>0</v>
      </c>
      <c r="I198" s="2">
        <v>0</v>
      </c>
      <c r="J198" s="5">
        <v>0</v>
      </c>
      <c r="N198" s="233"/>
    </row>
    <row r="199" spans="1:14" ht="51.75">
      <c r="A199" s="50" t="s">
        <v>257</v>
      </c>
      <c r="B199" s="52" t="s">
        <v>2</v>
      </c>
      <c r="C199" s="124" t="s">
        <v>25</v>
      </c>
      <c r="D199" s="41">
        <v>1200</v>
      </c>
      <c r="E199" s="41">
        <f t="shared" si="15"/>
        <v>1200</v>
      </c>
      <c r="F199" s="53">
        <f t="shared" si="16"/>
        <v>1200</v>
      </c>
      <c r="G199" s="54">
        <v>0</v>
      </c>
      <c r="H199" s="2">
        <v>0</v>
      </c>
      <c r="I199" s="2">
        <v>0</v>
      </c>
      <c r="J199" s="5">
        <v>0</v>
      </c>
      <c r="N199" s="233"/>
    </row>
    <row r="200" spans="1:14" ht="51.75">
      <c r="A200" s="50" t="s">
        <v>258</v>
      </c>
      <c r="B200" s="52" t="s">
        <v>2</v>
      </c>
      <c r="C200" s="124" t="s">
        <v>25</v>
      </c>
      <c r="D200" s="41">
        <v>1200</v>
      </c>
      <c r="E200" s="41">
        <f t="shared" si="15"/>
        <v>1200</v>
      </c>
      <c r="F200" s="53">
        <f t="shared" si="16"/>
        <v>1200</v>
      </c>
      <c r="G200" s="54">
        <v>0</v>
      </c>
      <c r="H200" s="2">
        <v>0</v>
      </c>
      <c r="I200" s="2">
        <v>0</v>
      </c>
      <c r="J200" s="5">
        <v>0</v>
      </c>
      <c r="N200" s="233"/>
    </row>
    <row r="201" spans="1:14" ht="51.75">
      <c r="A201" s="50" t="s">
        <v>259</v>
      </c>
      <c r="B201" s="52" t="s">
        <v>2</v>
      </c>
      <c r="C201" s="124" t="s">
        <v>25</v>
      </c>
      <c r="D201" s="41">
        <v>1200</v>
      </c>
      <c r="E201" s="41">
        <f t="shared" si="15"/>
        <v>1200</v>
      </c>
      <c r="F201" s="53">
        <f t="shared" si="16"/>
        <v>1200</v>
      </c>
      <c r="G201" s="54">
        <v>0</v>
      </c>
      <c r="H201" s="2">
        <v>0</v>
      </c>
      <c r="I201" s="2">
        <v>0</v>
      </c>
      <c r="J201" s="5">
        <v>0</v>
      </c>
      <c r="N201" s="233"/>
    </row>
    <row r="202" spans="1:14" ht="64.5">
      <c r="A202" s="50" t="s">
        <v>260</v>
      </c>
      <c r="B202" s="52" t="s">
        <v>2</v>
      </c>
      <c r="C202" s="124" t="s">
        <v>25</v>
      </c>
      <c r="D202" s="41">
        <v>1200</v>
      </c>
      <c r="E202" s="41">
        <f t="shared" si="15"/>
        <v>1200</v>
      </c>
      <c r="F202" s="53">
        <f t="shared" si="16"/>
        <v>1200</v>
      </c>
      <c r="G202" s="54">
        <v>0</v>
      </c>
      <c r="H202" s="2">
        <v>0</v>
      </c>
      <c r="I202" s="2">
        <v>0</v>
      </c>
      <c r="J202" s="5">
        <v>0</v>
      </c>
      <c r="N202" s="233"/>
    </row>
    <row r="203" spans="1:14" ht="39.75" customHeight="1">
      <c r="A203" s="50" t="s">
        <v>261</v>
      </c>
      <c r="B203" s="52" t="s">
        <v>2</v>
      </c>
      <c r="C203" s="124" t="s">
        <v>25</v>
      </c>
      <c r="D203" s="41">
        <v>1000</v>
      </c>
      <c r="E203" s="41">
        <f t="shared" si="15"/>
        <v>1000</v>
      </c>
      <c r="F203" s="53">
        <f t="shared" si="16"/>
        <v>1000</v>
      </c>
      <c r="G203" s="54">
        <v>0</v>
      </c>
      <c r="H203" s="2">
        <v>0</v>
      </c>
      <c r="I203" s="2">
        <v>0</v>
      </c>
      <c r="J203" s="5">
        <v>0</v>
      </c>
      <c r="N203" s="233"/>
    </row>
    <row r="204" spans="1:14" ht="64.5">
      <c r="A204" s="50" t="s">
        <v>262</v>
      </c>
      <c r="B204" s="52" t="s">
        <v>2</v>
      </c>
      <c r="C204" s="124" t="s">
        <v>25</v>
      </c>
      <c r="D204" s="41">
        <v>1000</v>
      </c>
      <c r="E204" s="41">
        <f t="shared" si="15"/>
        <v>1000</v>
      </c>
      <c r="F204" s="53">
        <f t="shared" si="16"/>
        <v>1000</v>
      </c>
      <c r="G204" s="54">
        <v>0</v>
      </c>
      <c r="H204" s="2">
        <v>0</v>
      </c>
      <c r="I204" s="2">
        <v>0</v>
      </c>
      <c r="J204" s="5">
        <v>0</v>
      </c>
      <c r="N204" s="233"/>
    </row>
    <row r="205" spans="1:14" ht="65.25" thickBot="1">
      <c r="A205" s="273" t="s">
        <v>263</v>
      </c>
      <c r="B205" s="274" t="s">
        <v>2</v>
      </c>
      <c r="C205" s="275" t="s">
        <v>25</v>
      </c>
      <c r="D205" s="147">
        <v>1000</v>
      </c>
      <c r="E205" s="147">
        <f t="shared" si="15"/>
        <v>1000</v>
      </c>
      <c r="F205" s="148">
        <f t="shared" si="16"/>
        <v>1000</v>
      </c>
      <c r="G205" s="54">
        <v>0</v>
      </c>
      <c r="H205" s="2">
        <v>0</v>
      </c>
      <c r="I205" s="2">
        <v>0</v>
      </c>
      <c r="J205" s="5">
        <v>0</v>
      </c>
      <c r="N205" s="233"/>
    </row>
    <row r="206" spans="1:14" ht="24.75" customHeight="1" thickBot="1">
      <c r="A206" s="400" t="s">
        <v>0</v>
      </c>
      <c r="B206" s="401"/>
      <c r="C206" s="402"/>
      <c r="D206" s="276">
        <f>SUM(D110:D205)</f>
        <v>8052996</v>
      </c>
      <c r="E206" s="276">
        <f aca="true" t="shared" si="17" ref="E206:J206">SUM(E110:E205)</f>
        <v>8052996</v>
      </c>
      <c r="F206" s="276">
        <f t="shared" si="17"/>
        <v>233821231</v>
      </c>
      <c r="G206" s="276">
        <f t="shared" si="17"/>
        <v>97989345</v>
      </c>
      <c r="H206" s="276">
        <f t="shared" si="17"/>
        <v>70630000</v>
      </c>
      <c r="I206" s="276">
        <f t="shared" si="17"/>
        <v>57148890</v>
      </c>
      <c r="J206" s="276">
        <f t="shared" si="17"/>
        <v>0</v>
      </c>
      <c r="N206" s="233"/>
    </row>
    <row r="207" spans="1:14" ht="30" customHeight="1" thickBot="1">
      <c r="A207" s="403" t="s">
        <v>280</v>
      </c>
      <c r="B207" s="404"/>
      <c r="C207" s="405"/>
      <c r="D207" s="89">
        <f aca="true" t="shared" si="18" ref="D207:J207">D16+D19+D30+D49+D57+D105+D108+D206</f>
        <v>22231256</v>
      </c>
      <c r="E207" s="89">
        <f t="shared" si="18"/>
        <v>22231256</v>
      </c>
      <c r="F207" s="89">
        <f>F16+F19+F30+F49+F57+F105+F108+F206</f>
        <v>255751271</v>
      </c>
      <c r="G207" s="89">
        <f t="shared" si="18"/>
        <v>105741125</v>
      </c>
      <c r="H207" s="89">
        <f t="shared" si="18"/>
        <v>70630000</v>
      </c>
      <c r="I207" s="89">
        <f t="shared" si="18"/>
        <v>57148890</v>
      </c>
      <c r="J207" s="89">
        <f t="shared" si="18"/>
        <v>0</v>
      </c>
      <c r="K207" s="233"/>
      <c r="N207" s="233"/>
    </row>
    <row r="208" spans="1:14" ht="19.5" customHeight="1" hidden="1" thickBot="1">
      <c r="A208" s="394" t="s">
        <v>129</v>
      </c>
      <c r="B208" s="395"/>
      <c r="C208" s="396"/>
      <c r="D208" s="87">
        <v>740000</v>
      </c>
      <c r="E208" s="87"/>
      <c r="F208" s="87"/>
      <c r="G208" s="88"/>
      <c r="H208" s="88"/>
      <c r="I208" s="102"/>
      <c r="J208" s="103"/>
      <c r="N208" s="233"/>
    </row>
    <row r="209" spans="1:14" ht="35.25" customHeight="1" thickBot="1">
      <c r="A209" s="394" t="s">
        <v>129</v>
      </c>
      <c r="B209" s="395"/>
      <c r="C209" s="396"/>
      <c r="D209" s="277">
        <v>0</v>
      </c>
      <c r="E209" s="277"/>
      <c r="F209" s="277"/>
      <c r="G209" s="278"/>
      <c r="H209" s="278"/>
      <c r="I209" s="279"/>
      <c r="J209" s="103"/>
      <c r="N209" s="233"/>
    </row>
    <row r="210" spans="1:14" ht="60" customHeight="1" thickBot="1">
      <c r="A210" s="421" t="s">
        <v>306</v>
      </c>
      <c r="B210" s="422"/>
      <c r="C210" s="423"/>
      <c r="D210" s="193">
        <f>D213+D230+D246+D275+D280</f>
        <v>486454</v>
      </c>
      <c r="E210" s="193">
        <f aca="true" t="shared" si="19" ref="E210:J210">E213+E230+E246+E275+E280</f>
        <v>486454</v>
      </c>
      <c r="F210" s="193">
        <f t="shared" si="19"/>
        <v>19714041</v>
      </c>
      <c r="G210" s="193">
        <f t="shared" si="19"/>
        <v>19205057</v>
      </c>
      <c r="H210" s="193">
        <f t="shared" si="19"/>
        <v>22530</v>
      </c>
      <c r="I210" s="193">
        <f t="shared" si="19"/>
        <v>0</v>
      </c>
      <c r="J210" s="193">
        <f t="shared" si="19"/>
        <v>0</v>
      </c>
      <c r="N210" s="233"/>
    </row>
    <row r="211" spans="1:14" ht="21" customHeight="1" thickBot="1">
      <c r="A211" s="370" t="s">
        <v>232</v>
      </c>
      <c r="B211" s="371"/>
      <c r="C211" s="371"/>
      <c r="D211" s="371"/>
      <c r="E211" s="371"/>
      <c r="F211" s="371"/>
      <c r="G211" s="371"/>
      <c r="H211" s="371"/>
      <c r="I211" s="371"/>
      <c r="J211" s="372"/>
      <c r="N211" s="233"/>
    </row>
    <row r="212" spans="1:14" ht="54.75" customHeight="1">
      <c r="A212" s="236" t="s">
        <v>264</v>
      </c>
      <c r="B212" s="194" t="s">
        <v>2</v>
      </c>
      <c r="C212" s="194" t="s">
        <v>233</v>
      </c>
      <c r="D212" s="225">
        <v>45000</v>
      </c>
      <c r="E212" s="225">
        <v>45000</v>
      </c>
      <c r="F212" s="225">
        <v>45000</v>
      </c>
      <c r="G212" s="226"/>
      <c r="H212" s="226"/>
      <c r="I212" s="226"/>
      <c r="J212" s="227"/>
      <c r="N212" s="233"/>
    </row>
    <row r="213" spans="1:14" ht="27" customHeight="1">
      <c r="A213" s="245" t="s">
        <v>270</v>
      </c>
      <c r="B213" s="237"/>
      <c r="C213" s="237"/>
      <c r="D213" s="238">
        <f>D212</f>
        <v>45000</v>
      </c>
      <c r="E213" s="238">
        <f>E212</f>
        <v>45000</v>
      </c>
      <c r="F213" s="238">
        <f>F212</f>
        <v>45000</v>
      </c>
      <c r="G213" s="226"/>
      <c r="H213" s="226"/>
      <c r="I213" s="226"/>
      <c r="J213" s="227"/>
      <c r="N213" s="233"/>
    </row>
    <row r="214" spans="1:14" ht="27" customHeight="1">
      <c r="A214" s="241" t="s">
        <v>271</v>
      </c>
      <c r="B214" s="239"/>
      <c r="C214" s="239"/>
      <c r="D214" s="240">
        <v>86289</v>
      </c>
      <c r="E214" s="240">
        <v>86289</v>
      </c>
      <c r="F214" s="240">
        <v>86289</v>
      </c>
      <c r="G214" s="226"/>
      <c r="H214" s="226"/>
      <c r="I214" s="226"/>
      <c r="J214" s="227"/>
      <c r="N214" s="233"/>
    </row>
    <row r="215" spans="1:14" ht="27" customHeight="1" thickBot="1">
      <c r="A215" s="373" t="s">
        <v>234</v>
      </c>
      <c r="B215" s="374"/>
      <c r="C215" s="375"/>
      <c r="D215" s="210">
        <f>D212+D214</f>
        <v>131289</v>
      </c>
      <c r="E215" s="210">
        <f>E212+E214</f>
        <v>131289</v>
      </c>
      <c r="F215" s="210">
        <f>F212+F214</f>
        <v>131289</v>
      </c>
      <c r="G215" s="210"/>
      <c r="H215" s="210"/>
      <c r="I215" s="210"/>
      <c r="J215" s="218"/>
      <c r="N215" s="233"/>
    </row>
    <row r="216" spans="1:14" ht="15.75" thickBot="1">
      <c r="A216" s="376" t="s">
        <v>11</v>
      </c>
      <c r="B216" s="377"/>
      <c r="C216" s="377"/>
      <c r="D216" s="377"/>
      <c r="E216" s="377"/>
      <c r="F216" s="377"/>
      <c r="G216" s="377"/>
      <c r="H216" s="377"/>
      <c r="I216" s="377"/>
      <c r="J216" s="378"/>
      <c r="N216" s="233"/>
    </row>
    <row r="217" spans="1:14" ht="25.5">
      <c r="A217" s="165" t="s">
        <v>170</v>
      </c>
      <c r="B217" s="155" t="s">
        <v>2</v>
      </c>
      <c r="C217" s="155" t="s">
        <v>228</v>
      </c>
      <c r="D217" s="157">
        <v>0</v>
      </c>
      <c r="E217" s="157">
        <f>D217</f>
        <v>0</v>
      </c>
      <c r="F217" s="166">
        <f>D217+G217+H217+I217+J217</f>
        <v>3235783</v>
      </c>
      <c r="G217" s="176">
        <v>3235783</v>
      </c>
      <c r="H217" s="157">
        <v>0</v>
      </c>
      <c r="I217" s="157">
        <v>0</v>
      </c>
      <c r="J217" s="167">
        <v>0</v>
      </c>
      <c r="N217" s="233"/>
    </row>
    <row r="218" spans="1:14" ht="26.25" thickBot="1">
      <c r="A218" s="149" t="s">
        <v>171</v>
      </c>
      <c r="B218" s="150" t="s">
        <v>2</v>
      </c>
      <c r="C218" s="150" t="s">
        <v>228</v>
      </c>
      <c r="D218" s="151">
        <v>0</v>
      </c>
      <c r="E218" s="151">
        <f aca="true" t="shared" si="20" ref="E218:E229">D218</f>
        <v>0</v>
      </c>
      <c r="F218" s="168">
        <f aca="true" t="shared" si="21" ref="F218:F229">D218+G218+H218+I218+J218</f>
        <v>2655528</v>
      </c>
      <c r="G218" s="177">
        <v>2655528</v>
      </c>
      <c r="H218" s="151">
        <v>0</v>
      </c>
      <c r="I218" s="151">
        <v>0</v>
      </c>
      <c r="J218" s="153">
        <v>0</v>
      </c>
      <c r="N218" s="233"/>
    </row>
    <row r="219" spans="1:14" ht="38.25">
      <c r="A219" s="149" t="s">
        <v>172</v>
      </c>
      <c r="B219" s="150" t="s">
        <v>2</v>
      </c>
      <c r="C219" s="155" t="s">
        <v>228</v>
      </c>
      <c r="D219" s="151">
        <v>0</v>
      </c>
      <c r="E219" s="151">
        <f t="shared" si="20"/>
        <v>0</v>
      </c>
      <c r="F219" s="168">
        <f t="shared" si="21"/>
        <v>25000</v>
      </c>
      <c r="G219" s="177">
        <v>25000</v>
      </c>
      <c r="H219" s="151">
        <v>0</v>
      </c>
      <c r="I219" s="151">
        <v>0</v>
      </c>
      <c r="J219" s="153">
        <v>0</v>
      </c>
      <c r="N219" s="233"/>
    </row>
    <row r="220" spans="1:14" ht="39" thickBot="1">
      <c r="A220" s="149" t="s">
        <v>173</v>
      </c>
      <c r="B220" s="150" t="s">
        <v>2</v>
      </c>
      <c r="C220" s="150" t="s">
        <v>228</v>
      </c>
      <c r="D220" s="151">
        <v>0</v>
      </c>
      <c r="E220" s="151">
        <f t="shared" si="20"/>
        <v>0</v>
      </c>
      <c r="F220" s="168">
        <f t="shared" si="21"/>
        <v>27500</v>
      </c>
      <c r="G220" s="177">
        <v>27500</v>
      </c>
      <c r="H220" s="151">
        <v>0</v>
      </c>
      <c r="I220" s="151">
        <v>0</v>
      </c>
      <c r="J220" s="153">
        <v>0</v>
      </c>
      <c r="N220" s="233"/>
    </row>
    <row r="221" spans="1:14" ht="38.25">
      <c r="A221" s="149" t="s">
        <v>174</v>
      </c>
      <c r="B221" s="150" t="s">
        <v>2</v>
      </c>
      <c r="C221" s="155" t="s">
        <v>228</v>
      </c>
      <c r="D221" s="151">
        <v>0</v>
      </c>
      <c r="E221" s="151">
        <f t="shared" si="20"/>
        <v>0</v>
      </c>
      <c r="F221" s="168">
        <f t="shared" si="21"/>
        <v>22000</v>
      </c>
      <c r="G221" s="177">
        <v>22000</v>
      </c>
      <c r="H221" s="151">
        <v>0</v>
      </c>
      <c r="I221" s="151">
        <v>0</v>
      </c>
      <c r="J221" s="153">
        <v>0</v>
      </c>
      <c r="N221" s="233"/>
    </row>
    <row r="222" spans="1:14" ht="46.5" customHeight="1" thickBot="1">
      <c r="A222" s="149" t="s">
        <v>175</v>
      </c>
      <c r="B222" s="150" t="s">
        <v>2</v>
      </c>
      <c r="C222" s="150" t="s">
        <v>228</v>
      </c>
      <c r="D222" s="151">
        <v>0</v>
      </c>
      <c r="E222" s="151">
        <f t="shared" si="20"/>
        <v>0</v>
      </c>
      <c r="F222" s="168">
        <f t="shared" si="21"/>
        <v>12500</v>
      </c>
      <c r="G222" s="177">
        <v>12500</v>
      </c>
      <c r="H222" s="151">
        <v>0</v>
      </c>
      <c r="I222" s="151">
        <v>0</v>
      </c>
      <c r="J222" s="153">
        <v>0</v>
      </c>
      <c r="N222" s="233"/>
    </row>
    <row r="223" spans="1:14" ht="27" customHeight="1">
      <c r="A223" s="149" t="s">
        <v>221</v>
      </c>
      <c r="B223" s="150" t="s">
        <v>2</v>
      </c>
      <c r="C223" s="155" t="s">
        <v>228</v>
      </c>
      <c r="D223" s="151">
        <v>86000</v>
      </c>
      <c r="E223" s="151">
        <f t="shared" si="20"/>
        <v>86000</v>
      </c>
      <c r="F223" s="168">
        <f t="shared" si="21"/>
        <v>86000</v>
      </c>
      <c r="G223" s="177">
        <v>0</v>
      </c>
      <c r="H223" s="151">
        <v>0</v>
      </c>
      <c r="I223" s="151">
        <v>0</v>
      </c>
      <c r="J223" s="153">
        <v>0</v>
      </c>
      <c r="N223" s="233"/>
    </row>
    <row r="224" spans="1:14" ht="33.75" customHeight="1" thickBot="1">
      <c r="A224" s="149" t="s">
        <v>222</v>
      </c>
      <c r="B224" s="150" t="s">
        <v>2</v>
      </c>
      <c r="C224" s="150" t="s">
        <v>228</v>
      </c>
      <c r="D224" s="151">
        <v>60000</v>
      </c>
      <c r="E224" s="151">
        <f t="shared" si="20"/>
        <v>60000</v>
      </c>
      <c r="F224" s="168">
        <f t="shared" si="21"/>
        <v>60000</v>
      </c>
      <c r="G224" s="177">
        <v>0</v>
      </c>
      <c r="H224" s="151">
        <v>0</v>
      </c>
      <c r="I224" s="151">
        <v>0</v>
      </c>
      <c r="J224" s="153">
        <v>0</v>
      </c>
      <c r="N224" s="233"/>
    </row>
    <row r="225" spans="1:14" ht="25.5">
      <c r="A225" s="149" t="s">
        <v>176</v>
      </c>
      <c r="B225" s="150" t="s">
        <v>2</v>
      </c>
      <c r="C225" s="155" t="s">
        <v>228</v>
      </c>
      <c r="D225" s="151">
        <v>0</v>
      </c>
      <c r="E225" s="151">
        <f t="shared" si="20"/>
        <v>0</v>
      </c>
      <c r="F225" s="168">
        <f t="shared" si="21"/>
        <v>189000</v>
      </c>
      <c r="G225" s="177">
        <v>189000</v>
      </c>
      <c r="H225" s="151">
        <v>0</v>
      </c>
      <c r="I225" s="151">
        <v>0</v>
      </c>
      <c r="J225" s="153">
        <v>0</v>
      </c>
      <c r="N225" s="233"/>
    </row>
    <row r="226" spans="1:14" ht="39.75" customHeight="1" thickBot="1">
      <c r="A226" s="149" t="s">
        <v>177</v>
      </c>
      <c r="B226" s="150" t="s">
        <v>2</v>
      </c>
      <c r="C226" s="150" t="s">
        <v>228</v>
      </c>
      <c r="D226" s="151">
        <v>0</v>
      </c>
      <c r="E226" s="151">
        <f t="shared" si="20"/>
        <v>0</v>
      </c>
      <c r="F226" s="168">
        <f t="shared" si="21"/>
        <v>176000</v>
      </c>
      <c r="G226" s="177">
        <v>176000</v>
      </c>
      <c r="H226" s="151">
        <v>0</v>
      </c>
      <c r="I226" s="151">
        <v>0</v>
      </c>
      <c r="J226" s="153">
        <v>0</v>
      </c>
      <c r="N226" s="233"/>
    </row>
    <row r="227" spans="1:14" ht="24.75" customHeight="1">
      <c r="A227" s="149" t="s">
        <v>178</v>
      </c>
      <c r="B227" s="150" t="s">
        <v>2</v>
      </c>
      <c r="C227" s="155" t="s">
        <v>228</v>
      </c>
      <c r="D227" s="151">
        <v>0</v>
      </c>
      <c r="E227" s="151">
        <f t="shared" si="20"/>
        <v>0</v>
      </c>
      <c r="F227" s="168">
        <f t="shared" si="21"/>
        <v>5000</v>
      </c>
      <c r="G227" s="177">
        <v>5000</v>
      </c>
      <c r="H227" s="151">
        <v>0</v>
      </c>
      <c r="I227" s="151">
        <v>0</v>
      </c>
      <c r="J227" s="153">
        <v>0</v>
      </c>
      <c r="N227" s="233"/>
    </row>
    <row r="228" spans="1:14" ht="24.75" customHeight="1" thickBot="1">
      <c r="A228" s="173" t="s">
        <v>179</v>
      </c>
      <c r="B228" s="121" t="s">
        <v>2</v>
      </c>
      <c r="C228" s="150" t="s">
        <v>228</v>
      </c>
      <c r="D228" s="122">
        <v>0</v>
      </c>
      <c r="E228" s="122">
        <f>D228</f>
        <v>0</v>
      </c>
      <c r="F228" s="174">
        <f>D228+G228+H228+I228+J228</f>
        <v>4000</v>
      </c>
      <c r="G228" s="178">
        <v>4000</v>
      </c>
      <c r="H228" s="122">
        <v>0</v>
      </c>
      <c r="I228" s="122">
        <v>0</v>
      </c>
      <c r="J228" s="175">
        <v>0</v>
      </c>
      <c r="N228" s="233"/>
    </row>
    <row r="229" spans="1:14" ht="24.75" customHeight="1">
      <c r="A229" s="195" t="s">
        <v>112</v>
      </c>
      <c r="B229" s="196" t="s">
        <v>2</v>
      </c>
      <c r="C229" s="197" t="s">
        <v>228</v>
      </c>
      <c r="D229" s="199">
        <v>0</v>
      </c>
      <c r="E229" s="199">
        <f t="shared" si="20"/>
        <v>0</v>
      </c>
      <c r="F229" s="200">
        <f t="shared" si="21"/>
        <v>156000</v>
      </c>
      <c r="G229" s="201">
        <v>156000</v>
      </c>
      <c r="H229" s="199">
        <v>0</v>
      </c>
      <c r="I229" s="199">
        <v>0</v>
      </c>
      <c r="J229" s="202">
        <v>0</v>
      </c>
      <c r="N229" s="233"/>
    </row>
    <row r="230" spans="1:14" ht="24.75" customHeight="1">
      <c r="A230" s="379" t="s">
        <v>235</v>
      </c>
      <c r="B230" s="380"/>
      <c r="C230" s="380"/>
      <c r="D230" s="198">
        <f>SUM(D217:D229)</f>
        <v>146000</v>
      </c>
      <c r="E230" s="198">
        <f aca="true" t="shared" si="22" ref="E230:J230">SUM(E217:E229)</f>
        <v>146000</v>
      </c>
      <c r="F230" s="198">
        <f t="shared" si="22"/>
        <v>6654311</v>
      </c>
      <c r="G230" s="198">
        <f t="shared" si="22"/>
        <v>6508311</v>
      </c>
      <c r="H230" s="198">
        <f t="shared" si="22"/>
        <v>0</v>
      </c>
      <c r="I230" s="198">
        <f t="shared" si="22"/>
        <v>0</v>
      </c>
      <c r="J230" s="219">
        <f t="shared" si="22"/>
        <v>0</v>
      </c>
      <c r="N230" s="233"/>
    </row>
    <row r="231" spans="1:14" ht="14.25">
      <c r="A231" s="381" t="s">
        <v>236</v>
      </c>
      <c r="B231" s="382"/>
      <c r="C231" s="382"/>
      <c r="D231" s="228">
        <v>16100</v>
      </c>
      <c r="E231" s="228">
        <v>16100</v>
      </c>
      <c r="F231" s="228">
        <v>16100</v>
      </c>
      <c r="G231" s="228"/>
      <c r="H231" s="228"/>
      <c r="I231" s="228"/>
      <c r="J231" s="229"/>
      <c r="N231" s="233"/>
    </row>
    <row r="232" spans="1:14" ht="15">
      <c r="A232" s="383" t="s">
        <v>237</v>
      </c>
      <c r="B232" s="384"/>
      <c r="C232" s="384"/>
      <c r="D232" s="203">
        <f>D230+D231</f>
        <v>162100</v>
      </c>
      <c r="E232" s="203">
        <f aca="true" t="shared" si="23" ref="E232:J232">E230+E231</f>
        <v>162100</v>
      </c>
      <c r="F232" s="203">
        <f t="shared" si="23"/>
        <v>6670411</v>
      </c>
      <c r="G232" s="203">
        <f t="shared" si="23"/>
        <v>6508311</v>
      </c>
      <c r="H232" s="203">
        <f t="shared" si="23"/>
        <v>0</v>
      </c>
      <c r="I232" s="203">
        <f t="shared" si="23"/>
        <v>0</v>
      </c>
      <c r="J232" s="220">
        <f t="shared" si="23"/>
        <v>0</v>
      </c>
      <c r="N232" s="233"/>
    </row>
    <row r="233" spans="1:14" ht="15.75" thickBot="1">
      <c r="A233" s="349" t="s">
        <v>193</v>
      </c>
      <c r="B233" s="350"/>
      <c r="C233" s="350"/>
      <c r="D233" s="350"/>
      <c r="E233" s="350"/>
      <c r="F233" s="350"/>
      <c r="G233" s="350"/>
      <c r="H233" s="350"/>
      <c r="I233" s="350"/>
      <c r="J233" s="351"/>
      <c r="N233" s="233"/>
    </row>
    <row r="234" spans="1:14" ht="51">
      <c r="A234" s="165" t="s">
        <v>194</v>
      </c>
      <c r="B234" s="155" t="s">
        <v>2</v>
      </c>
      <c r="C234" s="155" t="s">
        <v>229</v>
      </c>
      <c r="D234" s="157">
        <v>4000</v>
      </c>
      <c r="E234" s="157">
        <f>D234</f>
        <v>4000</v>
      </c>
      <c r="F234" s="166">
        <f>D234+G234+H234+I234+J234</f>
        <v>4000</v>
      </c>
      <c r="G234" s="158">
        <v>0</v>
      </c>
      <c r="H234" s="157">
        <v>0</v>
      </c>
      <c r="I234" s="157">
        <v>0</v>
      </c>
      <c r="J234" s="167">
        <v>0</v>
      </c>
      <c r="N234" s="233"/>
    </row>
    <row r="235" spans="1:14" ht="64.5" thickBot="1">
      <c r="A235" s="149" t="s">
        <v>198</v>
      </c>
      <c r="B235" s="150" t="s">
        <v>2</v>
      </c>
      <c r="C235" s="150" t="s">
        <v>229</v>
      </c>
      <c r="D235" s="151">
        <v>26000</v>
      </c>
      <c r="E235" s="151">
        <f>D235</f>
        <v>26000</v>
      </c>
      <c r="F235" s="168">
        <f>D235+G235+H235+I235+J235</f>
        <v>26000</v>
      </c>
      <c r="G235" s="169">
        <v>0</v>
      </c>
      <c r="H235" s="170">
        <v>0</v>
      </c>
      <c r="I235" s="170">
        <v>0</v>
      </c>
      <c r="J235" s="171">
        <v>0</v>
      </c>
      <c r="N235" s="233"/>
    </row>
    <row r="236" spans="1:14" ht="51">
      <c r="A236" s="172" t="s">
        <v>197</v>
      </c>
      <c r="B236" s="150" t="s">
        <v>2</v>
      </c>
      <c r="C236" s="155" t="s">
        <v>229</v>
      </c>
      <c r="D236" s="151">
        <v>115472</v>
      </c>
      <c r="E236" s="151">
        <f>D236</f>
        <v>115472</v>
      </c>
      <c r="F236" s="168">
        <f>D236+G236+H236+I236+J236</f>
        <v>1154723</v>
      </c>
      <c r="G236" s="162">
        <v>1039251</v>
      </c>
      <c r="H236" s="151">
        <v>0</v>
      </c>
      <c r="I236" s="151">
        <v>0</v>
      </c>
      <c r="J236" s="153">
        <v>0</v>
      </c>
      <c r="N236" s="233"/>
    </row>
    <row r="237" spans="1:14" ht="51.75" thickBot="1">
      <c r="A237" s="149" t="s">
        <v>199</v>
      </c>
      <c r="B237" s="150" t="s">
        <v>2</v>
      </c>
      <c r="C237" s="150" t="s">
        <v>229</v>
      </c>
      <c r="D237" s="151">
        <v>32364</v>
      </c>
      <c r="E237" s="151">
        <f>D237</f>
        <v>32364</v>
      </c>
      <c r="F237" s="168">
        <f>D237+G237+H237+I237+J237</f>
        <v>32364</v>
      </c>
      <c r="G237" s="162">
        <v>0</v>
      </c>
      <c r="H237" s="151">
        <v>0</v>
      </c>
      <c r="I237" s="151">
        <v>0</v>
      </c>
      <c r="J237" s="153">
        <v>0</v>
      </c>
      <c r="N237" s="233">
        <f aca="true" t="shared" si="24" ref="N208:N280">E237+G237-F237+H237+I237+J237</f>
        <v>0</v>
      </c>
    </row>
    <row r="238" spans="1:14" ht="63.75">
      <c r="A238" s="149" t="s">
        <v>200</v>
      </c>
      <c r="B238" s="150" t="s">
        <v>2</v>
      </c>
      <c r="C238" s="155" t="s">
        <v>229</v>
      </c>
      <c r="D238" s="151">
        <v>1190</v>
      </c>
      <c r="E238" s="151">
        <f>D238</f>
        <v>1190</v>
      </c>
      <c r="F238" s="168">
        <f>D238+G238+H238+I238+J238</f>
        <v>11900</v>
      </c>
      <c r="G238" s="162">
        <v>10710</v>
      </c>
      <c r="H238" s="151">
        <v>0</v>
      </c>
      <c r="I238" s="151">
        <v>0</v>
      </c>
      <c r="J238" s="153">
        <v>0</v>
      </c>
      <c r="N238" s="233">
        <f t="shared" si="24"/>
        <v>0</v>
      </c>
    </row>
    <row r="239" spans="1:14" ht="77.25" thickBot="1">
      <c r="A239" s="149" t="s">
        <v>201</v>
      </c>
      <c r="B239" s="150" t="s">
        <v>2</v>
      </c>
      <c r="C239" s="150" t="s">
        <v>229</v>
      </c>
      <c r="D239" s="151">
        <v>1428</v>
      </c>
      <c r="E239" s="151">
        <f aca="true" t="shared" si="25" ref="E239:E245">D239</f>
        <v>1428</v>
      </c>
      <c r="F239" s="168">
        <f aca="true" t="shared" si="26" ref="F239:F245">D239+G239+H239+I239+J239</f>
        <v>14280</v>
      </c>
      <c r="G239" s="162">
        <v>12852</v>
      </c>
      <c r="H239" s="151">
        <v>0</v>
      </c>
      <c r="I239" s="151">
        <v>0</v>
      </c>
      <c r="J239" s="153">
        <v>0</v>
      </c>
      <c r="N239" s="233">
        <f t="shared" si="24"/>
        <v>0</v>
      </c>
    </row>
    <row r="240" spans="1:14" ht="38.25">
      <c r="A240" s="149" t="s">
        <v>113</v>
      </c>
      <c r="B240" s="150" t="s">
        <v>2</v>
      </c>
      <c r="C240" s="155" t="s">
        <v>229</v>
      </c>
      <c r="D240" s="151">
        <v>0</v>
      </c>
      <c r="E240" s="151">
        <f t="shared" si="25"/>
        <v>0</v>
      </c>
      <c r="F240" s="168">
        <f t="shared" si="26"/>
        <v>130000</v>
      </c>
      <c r="G240" s="162">
        <v>130000</v>
      </c>
      <c r="H240" s="151"/>
      <c r="I240" s="151"/>
      <c r="J240" s="153"/>
      <c r="N240" s="233">
        <f t="shared" si="24"/>
        <v>0</v>
      </c>
    </row>
    <row r="241" spans="1:14" ht="90" thickBot="1">
      <c r="A241" s="149" t="s">
        <v>114</v>
      </c>
      <c r="B241" s="150" t="s">
        <v>2</v>
      </c>
      <c r="C241" s="150" t="s">
        <v>229</v>
      </c>
      <c r="D241" s="151">
        <v>0</v>
      </c>
      <c r="E241" s="151">
        <f t="shared" si="25"/>
        <v>0</v>
      </c>
      <c r="F241" s="168">
        <f t="shared" si="26"/>
        <v>130000</v>
      </c>
      <c r="G241" s="162">
        <v>130000</v>
      </c>
      <c r="H241" s="151"/>
      <c r="I241" s="151"/>
      <c r="J241" s="153"/>
      <c r="N241" s="233">
        <f t="shared" si="24"/>
        <v>0</v>
      </c>
    </row>
    <row r="242" spans="1:14" ht="153">
      <c r="A242" s="149" t="s">
        <v>115</v>
      </c>
      <c r="B242" s="150" t="s">
        <v>2</v>
      </c>
      <c r="C242" s="155" t="s">
        <v>229</v>
      </c>
      <c r="D242" s="151">
        <v>0</v>
      </c>
      <c r="E242" s="151">
        <f t="shared" si="25"/>
        <v>0</v>
      </c>
      <c r="F242" s="168">
        <f t="shared" si="26"/>
        <v>153510</v>
      </c>
      <c r="G242" s="162">
        <v>153510</v>
      </c>
      <c r="H242" s="151"/>
      <c r="I242" s="151"/>
      <c r="J242" s="153"/>
      <c r="N242" s="233">
        <f t="shared" si="24"/>
        <v>0</v>
      </c>
    </row>
    <row r="243" spans="1:14" ht="24.75" customHeight="1" thickBot="1">
      <c r="A243" s="149" t="s">
        <v>116</v>
      </c>
      <c r="B243" s="150" t="s">
        <v>2</v>
      </c>
      <c r="C243" s="150" t="s">
        <v>229</v>
      </c>
      <c r="D243" s="151">
        <v>0</v>
      </c>
      <c r="E243" s="151">
        <f t="shared" si="25"/>
        <v>0</v>
      </c>
      <c r="F243" s="168">
        <f t="shared" si="26"/>
        <v>152320</v>
      </c>
      <c r="G243" s="162">
        <v>152320</v>
      </c>
      <c r="H243" s="151"/>
      <c r="I243" s="151"/>
      <c r="J243" s="153"/>
      <c r="N243" s="233">
        <f t="shared" si="24"/>
        <v>0</v>
      </c>
    </row>
    <row r="244" spans="1:14" ht="24.75" customHeight="1">
      <c r="A244" s="149" t="s">
        <v>88</v>
      </c>
      <c r="B244" s="150" t="s">
        <v>2</v>
      </c>
      <c r="C244" s="155" t="s">
        <v>229</v>
      </c>
      <c r="D244" s="151">
        <v>0</v>
      </c>
      <c r="E244" s="151">
        <f t="shared" si="25"/>
        <v>0</v>
      </c>
      <c r="F244" s="168">
        <f t="shared" si="26"/>
        <v>156080</v>
      </c>
      <c r="G244" s="162">
        <v>156080</v>
      </c>
      <c r="H244" s="151"/>
      <c r="I244" s="151"/>
      <c r="J244" s="153"/>
      <c r="N244" s="233">
        <f t="shared" si="24"/>
        <v>0</v>
      </c>
    </row>
    <row r="245" spans="1:14" ht="24.75" customHeight="1" thickBot="1">
      <c r="A245" s="173" t="s">
        <v>101</v>
      </c>
      <c r="B245" s="121" t="s">
        <v>2</v>
      </c>
      <c r="C245" s="150" t="s">
        <v>229</v>
      </c>
      <c r="D245" s="199">
        <v>0</v>
      </c>
      <c r="E245" s="199">
        <f t="shared" si="25"/>
        <v>0</v>
      </c>
      <c r="F245" s="200">
        <f t="shared" si="26"/>
        <v>100000</v>
      </c>
      <c r="G245" s="204">
        <v>100000</v>
      </c>
      <c r="H245" s="199"/>
      <c r="I245" s="199"/>
      <c r="J245" s="202"/>
      <c r="N245" s="233">
        <f t="shared" si="24"/>
        <v>0</v>
      </c>
    </row>
    <row r="246" spans="1:14" ht="24.75" customHeight="1">
      <c r="A246" s="352" t="s">
        <v>238</v>
      </c>
      <c r="B246" s="353"/>
      <c r="C246" s="353"/>
      <c r="D246" s="205">
        <f>SUM(D234:D245)</f>
        <v>180454</v>
      </c>
      <c r="E246" s="205">
        <f aca="true" t="shared" si="27" ref="E246:J246">SUM(E234:E245)</f>
        <v>180454</v>
      </c>
      <c r="F246" s="205">
        <f t="shared" si="27"/>
        <v>2065177</v>
      </c>
      <c r="G246" s="205">
        <f t="shared" si="27"/>
        <v>1884723</v>
      </c>
      <c r="H246" s="205">
        <f t="shared" si="27"/>
        <v>0</v>
      </c>
      <c r="I246" s="205">
        <f t="shared" si="27"/>
        <v>0</v>
      </c>
      <c r="J246" s="221">
        <f t="shared" si="27"/>
        <v>0</v>
      </c>
      <c r="N246" s="233">
        <f t="shared" si="24"/>
        <v>0</v>
      </c>
    </row>
    <row r="247" spans="1:14" ht="14.25">
      <c r="A247" s="326" t="s">
        <v>239</v>
      </c>
      <c r="B247" s="327"/>
      <c r="C247" s="327"/>
      <c r="D247" s="228">
        <v>8000</v>
      </c>
      <c r="E247" s="228">
        <v>8000</v>
      </c>
      <c r="F247" s="228">
        <v>8000</v>
      </c>
      <c r="G247" s="228"/>
      <c r="H247" s="228"/>
      <c r="I247" s="228"/>
      <c r="J247" s="229"/>
      <c r="N247" s="233">
        <f t="shared" si="24"/>
        <v>0</v>
      </c>
    </row>
    <row r="248" spans="1:14" ht="15.75" thickBot="1">
      <c r="A248" s="354" t="s">
        <v>240</v>
      </c>
      <c r="B248" s="355"/>
      <c r="C248" s="355"/>
      <c r="D248" s="230">
        <f>D246+D247</f>
        <v>188454</v>
      </c>
      <c r="E248" s="230">
        <f aca="true" t="shared" si="28" ref="E248:J248">E246+E247</f>
        <v>188454</v>
      </c>
      <c r="F248" s="230">
        <f t="shared" si="28"/>
        <v>2073177</v>
      </c>
      <c r="G248" s="230">
        <f t="shared" si="28"/>
        <v>1884723</v>
      </c>
      <c r="H248" s="230">
        <f t="shared" si="28"/>
        <v>0</v>
      </c>
      <c r="I248" s="230">
        <f t="shared" si="28"/>
        <v>0</v>
      </c>
      <c r="J248" s="231">
        <f t="shared" si="28"/>
        <v>0</v>
      </c>
      <c r="N248" s="233">
        <f t="shared" si="24"/>
        <v>0</v>
      </c>
    </row>
    <row r="249" spans="1:14" ht="15.75" thickBot="1">
      <c r="A249" s="365" t="s">
        <v>180</v>
      </c>
      <c r="B249" s="366"/>
      <c r="C249" s="366"/>
      <c r="D249" s="366"/>
      <c r="E249" s="366"/>
      <c r="F249" s="366"/>
      <c r="G249" s="366"/>
      <c r="H249" s="366"/>
      <c r="I249" s="366"/>
      <c r="J249" s="367"/>
      <c r="N249" s="233">
        <f t="shared" si="24"/>
        <v>0</v>
      </c>
    </row>
    <row r="250" spans="1:14" ht="54" customHeight="1" hidden="1">
      <c r="A250" s="154" t="s">
        <v>166</v>
      </c>
      <c r="B250" s="155" t="s">
        <v>2</v>
      </c>
      <c r="C250" s="155" t="s">
        <v>230</v>
      </c>
      <c r="D250" s="156">
        <v>0</v>
      </c>
      <c r="E250" s="157">
        <f>D250</f>
        <v>0</v>
      </c>
      <c r="F250" s="191">
        <f aca="true" t="shared" si="29" ref="F250:F259">D250+G250+H250+I250+J250</f>
        <v>170000</v>
      </c>
      <c r="G250" s="158">
        <v>170000</v>
      </c>
      <c r="H250" s="159"/>
      <c r="I250" s="159"/>
      <c r="J250" s="160"/>
      <c r="N250" s="233">
        <f t="shared" si="24"/>
        <v>0</v>
      </c>
    </row>
    <row r="251" spans="1:14" ht="23.25" customHeight="1">
      <c r="A251" s="280" t="s">
        <v>281</v>
      </c>
      <c r="B251" s="281" t="s">
        <v>2</v>
      </c>
      <c r="C251" s="281" t="s">
        <v>230</v>
      </c>
      <c r="D251" s="282">
        <v>1000</v>
      </c>
      <c r="E251" s="282">
        <f aca="true" t="shared" si="30" ref="E251:E256">D251</f>
        <v>1000</v>
      </c>
      <c r="F251" s="283">
        <f t="shared" si="29"/>
        <v>1532200</v>
      </c>
      <c r="G251" s="284">
        <v>1531200</v>
      </c>
      <c r="H251" s="282">
        <v>0</v>
      </c>
      <c r="I251" s="282">
        <v>0</v>
      </c>
      <c r="J251" s="285">
        <v>0</v>
      </c>
      <c r="N251" s="233"/>
    </row>
    <row r="252" spans="1:14" ht="22.5" customHeight="1" thickBot="1">
      <c r="A252" s="286" t="s">
        <v>282</v>
      </c>
      <c r="B252" s="287" t="s">
        <v>2</v>
      </c>
      <c r="C252" s="287" t="s">
        <v>230</v>
      </c>
      <c r="D252" s="288">
        <v>1000</v>
      </c>
      <c r="E252" s="288">
        <f t="shared" si="30"/>
        <v>1000</v>
      </c>
      <c r="F252" s="289">
        <f t="shared" si="29"/>
        <v>2900646</v>
      </c>
      <c r="G252" s="290">
        <v>2899646</v>
      </c>
      <c r="H252" s="288">
        <v>0</v>
      </c>
      <c r="I252" s="288">
        <v>0</v>
      </c>
      <c r="J252" s="291">
        <v>0</v>
      </c>
      <c r="N252" s="233"/>
    </row>
    <row r="253" spans="1:14" ht="21.75" customHeight="1">
      <c r="A253" s="286" t="s">
        <v>283</v>
      </c>
      <c r="B253" s="287" t="s">
        <v>2</v>
      </c>
      <c r="C253" s="281" t="s">
        <v>230</v>
      </c>
      <c r="D253" s="288">
        <v>1000</v>
      </c>
      <c r="E253" s="288">
        <f t="shared" si="30"/>
        <v>1000</v>
      </c>
      <c r="F253" s="289">
        <f t="shared" si="29"/>
        <v>1167667</v>
      </c>
      <c r="G253" s="290">
        <v>1166667</v>
      </c>
      <c r="H253" s="288">
        <v>0</v>
      </c>
      <c r="I253" s="288">
        <v>0</v>
      </c>
      <c r="J253" s="291">
        <v>0</v>
      </c>
      <c r="N253" s="233"/>
    </row>
    <row r="254" spans="1:14" ht="20.25" customHeight="1" thickBot="1">
      <c r="A254" s="286" t="s">
        <v>284</v>
      </c>
      <c r="B254" s="287" t="s">
        <v>2</v>
      </c>
      <c r="C254" s="287" t="s">
        <v>230</v>
      </c>
      <c r="D254" s="288">
        <v>1000</v>
      </c>
      <c r="E254" s="288">
        <f t="shared" si="30"/>
        <v>1000</v>
      </c>
      <c r="F254" s="289">
        <f t="shared" si="29"/>
        <v>2651791</v>
      </c>
      <c r="G254" s="290">
        <v>2650791</v>
      </c>
      <c r="H254" s="288">
        <v>0</v>
      </c>
      <c r="I254" s="288">
        <v>0</v>
      </c>
      <c r="J254" s="291">
        <v>0</v>
      </c>
      <c r="N254" s="233"/>
    </row>
    <row r="255" spans="1:14" ht="23.25" customHeight="1">
      <c r="A255" s="286" t="s">
        <v>285</v>
      </c>
      <c r="B255" s="287" t="s">
        <v>2</v>
      </c>
      <c r="C255" s="281" t="s">
        <v>230</v>
      </c>
      <c r="D255" s="288">
        <v>1000</v>
      </c>
      <c r="E255" s="288">
        <f t="shared" si="30"/>
        <v>1000</v>
      </c>
      <c r="F255" s="289">
        <f t="shared" si="29"/>
        <v>1833149</v>
      </c>
      <c r="G255" s="290">
        <v>1832149</v>
      </c>
      <c r="H255" s="288">
        <v>0</v>
      </c>
      <c r="I255" s="288">
        <v>0</v>
      </c>
      <c r="J255" s="291">
        <v>0</v>
      </c>
      <c r="N255" s="233"/>
    </row>
    <row r="256" spans="1:14" ht="29.25" customHeight="1">
      <c r="A256" s="259" t="s">
        <v>166</v>
      </c>
      <c r="B256" s="287" t="s">
        <v>2</v>
      </c>
      <c r="C256" s="287" t="s">
        <v>230</v>
      </c>
      <c r="D256" s="288">
        <v>0</v>
      </c>
      <c r="E256" s="288">
        <f t="shared" si="30"/>
        <v>0</v>
      </c>
      <c r="F256" s="289">
        <f t="shared" si="29"/>
        <v>170000</v>
      </c>
      <c r="G256" s="290">
        <v>170000</v>
      </c>
      <c r="H256" s="288">
        <v>0</v>
      </c>
      <c r="I256" s="288">
        <v>0</v>
      </c>
      <c r="J256" s="291">
        <v>0</v>
      </c>
      <c r="N256" s="233"/>
    </row>
    <row r="257" spans="1:14" ht="34.5" customHeight="1" thickBot="1">
      <c r="A257" s="50" t="s">
        <v>87</v>
      </c>
      <c r="B257" s="150" t="s">
        <v>2</v>
      </c>
      <c r="C257" s="150" t="s">
        <v>230</v>
      </c>
      <c r="D257" s="161">
        <v>0</v>
      </c>
      <c r="E257" s="151">
        <f>D257</f>
        <v>0</v>
      </c>
      <c r="F257" s="192">
        <f t="shared" si="29"/>
        <v>170000</v>
      </c>
      <c r="G257" s="162">
        <v>170000</v>
      </c>
      <c r="H257" s="163">
        <v>0</v>
      </c>
      <c r="I257" s="163">
        <v>0</v>
      </c>
      <c r="J257" s="164">
        <v>0</v>
      </c>
      <c r="N257" s="233">
        <f t="shared" si="24"/>
        <v>0</v>
      </c>
    </row>
    <row r="258" spans="1:14" ht="42.75" customHeight="1">
      <c r="A258" s="50" t="s">
        <v>121</v>
      </c>
      <c r="B258" s="150" t="s">
        <v>2</v>
      </c>
      <c r="C258" s="155" t="s">
        <v>230</v>
      </c>
      <c r="D258" s="161">
        <v>0</v>
      </c>
      <c r="E258" s="151">
        <f>D258</f>
        <v>0</v>
      </c>
      <c r="F258" s="192">
        <f t="shared" si="29"/>
        <v>160000</v>
      </c>
      <c r="G258" s="162">
        <v>160000</v>
      </c>
      <c r="H258" s="163">
        <v>0</v>
      </c>
      <c r="I258" s="163">
        <v>0</v>
      </c>
      <c r="J258" s="164">
        <v>0</v>
      </c>
      <c r="N258" s="233">
        <f t="shared" si="24"/>
        <v>0</v>
      </c>
    </row>
    <row r="259" spans="1:14" ht="34.5" customHeight="1" hidden="1">
      <c r="A259" s="209"/>
      <c r="B259" s="196"/>
      <c r="C259" s="196"/>
      <c r="D259" s="199"/>
      <c r="E259" s="199">
        <f>D259</f>
        <v>0</v>
      </c>
      <c r="F259" s="206">
        <f t="shared" si="29"/>
        <v>0</v>
      </c>
      <c r="G259" s="204">
        <v>0</v>
      </c>
      <c r="H259" s="207">
        <v>0</v>
      </c>
      <c r="I259" s="207">
        <v>0</v>
      </c>
      <c r="J259" s="208">
        <v>0</v>
      </c>
      <c r="N259" s="233">
        <f t="shared" si="24"/>
        <v>0</v>
      </c>
    </row>
    <row r="260" spans="1:14" ht="34.5" customHeight="1">
      <c r="A260" s="286" t="s">
        <v>286</v>
      </c>
      <c r="B260" s="287" t="s">
        <v>2</v>
      </c>
      <c r="C260" s="287" t="s">
        <v>230</v>
      </c>
      <c r="D260" s="292">
        <v>20000</v>
      </c>
      <c r="E260" s="288">
        <f aca="true" t="shared" si="31" ref="E260:E274">D260</f>
        <v>20000</v>
      </c>
      <c r="F260" s="293">
        <f aca="true" t="shared" si="32" ref="F260:F274">D260+G260+H260+I260+J260</f>
        <v>20000</v>
      </c>
      <c r="G260" s="290">
        <v>0</v>
      </c>
      <c r="H260" s="288">
        <v>0</v>
      </c>
      <c r="I260" s="288">
        <v>0</v>
      </c>
      <c r="J260" s="291">
        <v>0</v>
      </c>
      <c r="N260" s="233"/>
    </row>
    <row r="261" spans="1:14" ht="34.5" customHeight="1">
      <c r="A261" s="286" t="s">
        <v>287</v>
      </c>
      <c r="B261" s="287" t="s">
        <v>2</v>
      </c>
      <c r="C261" s="287" t="s">
        <v>230</v>
      </c>
      <c r="D261" s="292">
        <v>20000</v>
      </c>
      <c r="E261" s="288">
        <f t="shared" si="31"/>
        <v>20000</v>
      </c>
      <c r="F261" s="293">
        <f t="shared" si="32"/>
        <v>20000</v>
      </c>
      <c r="G261" s="290">
        <v>0</v>
      </c>
      <c r="H261" s="288">
        <v>0</v>
      </c>
      <c r="I261" s="288">
        <v>0</v>
      </c>
      <c r="J261" s="291">
        <v>0</v>
      </c>
      <c r="N261" s="233"/>
    </row>
    <row r="262" spans="1:14" ht="34.5" customHeight="1">
      <c r="A262" s="286" t="s">
        <v>288</v>
      </c>
      <c r="B262" s="287" t="s">
        <v>2</v>
      </c>
      <c r="C262" s="287" t="s">
        <v>230</v>
      </c>
      <c r="D262" s="292">
        <v>20000</v>
      </c>
      <c r="E262" s="288">
        <f t="shared" si="31"/>
        <v>20000</v>
      </c>
      <c r="F262" s="293">
        <f t="shared" si="32"/>
        <v>20000</v>
      </c>
      <c r="G262" s="290">
        <v>0</v>
      </c>
      <c r="H262" s="288">
        <v>0</v>
      </c>
      <c r="I262" s="288">
        <v>0</v>
      </c>
      <c r="J262" s="291">
        <v>0</v>
      </c>
      <c r="N262" s="233"/>
    </row>
    <row r="263" spans="1:14" ht="34.5" customHeight="1">
      <c r="A263" s="286" t="s">
        <v>289</v>
      </c>
      <c r="B263" s="287" t="s">
        <v>2</v>
      </c>
      <c r="C263" s="287" t="s">
        <v>230</v>
      </c>
      <c r="D263" s="292">
        <v>20000</v>
      </c>
      <c r="E263" s="288">
        <f t="shared" si="31"/>
        <v>20000</v>
      </c>
      <c r="F263" s="293">
        <f t="shared" si="32"/>
        <v>20000</v>
      </c>
      <c r="G263" s="290">
        <v>0</v>
      </c>
      <c r="H263" s="288">
        <v>0</v>
      </c>
      <c r="I263" s="288">
        <v>0</v>
      </c>
      <c r="J263" s="291">
        <v>0</v>
      </c>
      <c r="N263" s="233"/>
    </row>
    <row r="264" spans="1:14" ht="34.5" customHeight="1">
      <c r="A264" s="286" t="s">
        <v>290</v>
      </c>
      <c r="B264" s="287" t="s">
        <v>2</v>
      </c>
      <c r="C264" s="287" t="s">
        <v>230</v>
      </c>
      <c r="D264" s="294">
        <v>20000</v>
      </c>
      <c r="E264" s="295">
        <f t="shared" si="31"/>
        <v>20000</v>
      </c>
      <c r="F264" s="296">
        <f t="shared" si="32"/>
        <v>20000</v>
      </c>
      <c r="G264" s="297">
        <v>0</v>
      </c>
      <c r="H264" s="295">
        <v>0</v>
      </c>
      <c r="I264" s="295">
        <v>0</v>
      </c>
      <c r="J264" s="298">
        <v>0</v>
      </c>
      <c r="N264" s="233"/>
    </row>
    <row r="265" spans="1:14" ht="34.5" customHeight="1">
      <c r="A265" s="299" t="s">
        <v>291</v>
      </c>
      <c r="B265" s="287" t="s">
        <v>2</v>
      </c>
      <c r="C265" s="287" t="s">
        <v>230</v>
      </c>
      <c r="D265" s="295">
        <v>1000</v>
      </c>
      <c r="E265" s="288">
        <f t="shared" si="31"/>
        <v>1000</v>
      </c>
      <c r="F265" s="300">
        <f t="shared" si="32"/>
        <v>8700</v>
      </c>
      <c r="G265" s="297">
        <v>6090</v>
      </c>
      <c r="H265" s="295">
        <v>1610</v>
      </c>
      <c r="I265" s="295">
        <v>0</v>
      </c>
      <c r="J265" s="298">
        <v>0</v>
      </c>
      <c r="N265" s="233"/>
    </row>
    <row r="266" spans="1:14" ht="34.5" customHeight="1">
      <c r="A266" s="299" t="s">
        <v>292</v>
      </c>
      <c r="B266" s="287" t="s">
        <v>2</v>
      </c>
      <c r="C266" s="287" t="s">
        <v>230</v>
      </c>
      <c r="D266" s="295">
        <v>1000</v>
      </c>
      <c r="E266" s="288">
        <f t="shared" si="31"/>
        <v>1000</v>
      </c>
      <c r="F266" s="300">
        <f t="shared" si="32"/>
        <v>16600</v>
      </c>
      <c r="G266" s="297">
        <v>11620</v>
      </c>
      <c r="H266" s="295">
        <v>3980</v>
      </c>
      <c r="I266" s="295">
        <v>0</v>
      </c>
      <c r="J266" s="298">
        <v>0</v>
      </c>
      <c r="N266" s="233"/>
    </row>
    <row r="267" spans="1:14" ht="34.5" customHeight="1">
      <c r="A267" s="299" t="s">
        <v>293</v>
      </c>
      <c r="B267" s="287" t="s">
        <v>2</v>
      </c>
      <c r="C267" s="287" t="s">
        <v>230</v>
      </c>
      <c r="D267" s="295">
        <v>1000</v>
      </c>
      <c r="E267" s="288">
        <f t="shared" si="31"/>
        <v>1000</v>
      </c>
      <c r="F267" s="300">
        <f t="shared" si="32"/>
        <v>7500</v>
      </c>
      <c r="G267" s="297">
        <v>4550</v>
      </c>
      <c r="H267" s="295">
        <v>1950</v>
      </c>
      <c r="I267" s="295">
        <v>0</v>
      </c>
      <c r="J267" s="298">
        <v>0</v>
      </c>
      <c r="N267" s="233"/>
    </row>
    <row r="268" spans="1:14" ht="34.5" customHeight="1">
      <c r="A268" s="299" t="s">
        <v>294</v>
      </c>
      <c r="B268" s="287" t="s">
        <v>2</v>
      </c>
      <c r="C268" s="287" t="s">
        <v>230</v>
      </c>
      <c r="D268" s="295">
        <v>1000</v>
      </c>
      <c r="E268" s="288">
        <f t="shared" si="31"/>
        <v>1000</v>
      </c>
      <c r="F268" s="300">
        <f t="shared" si="32"/>
        <v>15000</v>
      </c>
      <c r="G268" s="297">
        <v>10500</v>
      </c>
      <c r="H268" s="295">
        <v>3500</v>
      </c>
      <c r="I268" s="295">
        <v>0</v>
      </c>
      <c r="J268" s="298">
        <v>0</v>
      </c>
      <c r="N268" s="233"/>
    </row>
    <row r="269" spans="1:14" ht="34.5" customHeight="1">
      <c r="A269" s="299" t="s">
        <v>295</v>
      </c>
      <c r="B269" s="287" t="s">
        <v>2</v>
      </c>
      <c r="C269" s="287" t="s">
        <v>230</v>
      </c>
      <c r="D269" s="295">
        <v>1000</v>
      </c>
      <c r="E269" s="288">
        <f t="shared" si="31"/>
        <v>1000</v>
      </c>
      <c r="F269" s="300">
        <f t="shared" si="32"/>
        <v>10200</v>
      </c>
      <c r="G269" s="297">
        <v>7140</v>
      </c>
      <c r="H269" s="295">
        <v>2060</v>
      </c>
      <c r="I269" s="295">
        <v>0</v>
      </c>
      <c r="J269" s="298">
        <v>0</v>
      </c>
      <c r="N269" s="233"/>
    </row>
    <row r="270" spans="1:14" ht="34.5" customHeight="1">
      <c r="A270" s="299" t="s">
        <v>296</v>
      </c>
      <c r="B270" s="287" t="s">
        <v>2</v>
      </c>
      <c r="C270" s="287" t="s">
        <v>230</v>
      </c>
      <c r="D270" s="295">
        <v>1000</v>
      </c>
      <c r="E270" s="288">
        <f t="shared" si="31"/>
        <v>1000</v>
      </c>
      <c r="F270" s="300">
        <f t="shared" si="32"/>
        <v>8000</v>
      </c>
      <c r="G270" s="297">
        <v>5600</v>
      </c>
      <c r="H270" s="295">
        <v>1400</v>
      </c>
      <c r="I270" s="295">
        <v>0</v>
      </c>
      <c r="J270" s="298">
        <v>0</v>
      </c>
      <c r="N270" s="233"/>
    </row>
    <row r="271" spans="1:14" ht="34.5" customHeight="1">
      <c r="A271" s="299" t="s">
        <v>297</v>
      </c>
      <c r="B271" s="287" t="s">
        <v>2</v>
      </c>
      <c r="C271" s="287" t="s">
        <v>230</v>
      </c>
      <c r="D271" s="295">
        <v>1000</v>
      </c>
      <c r="E271" s="288">
        <f t="shared" si="31"/>
        <v>1000</v>
      </c>
      <c r="F271" s="300">
        <f t="shared" si="32"/>
        <v>8000</v>
      </c>
      <c r="G271" s="297">
        <v>5600</v>
      </c>
      <c r="H271" s="295">
        <v>1400</v>
      </c>
      <c r="I271" s="295">
        <v>0</v>
      </c>
      <c r="J271" s="298">
        <v>0</v>
      </c>
      <c r="N271" s="233"/>
    </row>
    <row r="272" spans="1:14" ht="34.5" customHeight="1">
      <c r="A272" s="299" t="s">
        <v>298</v>
      </c>
      <c r="B272" s="287" t="s">
        <v>2</v>
      </c>
      <c r="C272" s="287" t="s">
        <v>230</v>
      </c>
      <c r="D272" s="295">
        <v>1000</v>
      </c>
      <c r="E272" s="288">
        <f t="shared" si="31"/>
        <v>1000</v>
      </c>
      <c r="F272" s="300">
        <f t="shared" si="32"/>
        <v>10000</v>
      </c>
      <c r="G272" s="297">
        <v>7000</v>
      </c>
      <c r="H272" s="295">
        <v>2000</v>
      </c>
      <c r="I272" s="295">
        <v>0</v>
      </c>
      <c r="J272" s="298">
        <v>0</v>
      </c>
      <c r="N272" s="233"/>
    </row>
    <row r="273" spans="1:14" ht="34.5" customHeight="1">
      <c r="A273" s="299" t="s">
        <v>299</v>
      </c>
      <c r="B273" s="287" t="s">
        <v>2</v>
      </c>
      <c r="C273" s="287" t="s">
        <v>230</v>
      </c>
      <c r="D273" s="295">
        <v>1000</v>
      </c>
      <c r="E273" s="288">
        <f t="shared" si="31"/>
        <v>1000</v>
      </c>
      <c r="F273" s="300">
        <f t="shared" si="32"/>
        <v>13100</v>
      </c>
      <c r="G273" s="297">
        <v>9170</v>
      </c>
      <c r="H273" s="295">
        <v>2930</v>
      </c>
      <c r="I273" s="295">
        <v>0</v>
      </c>
      <c r="J273" s="298">
        <v>0</v>
      </c>
      <c r="N273" s="233"/>
    </row>
    <row r="274" spans="1:14" ht="34.5" customHeight="1" thickBot="1">
      <c r="A274" s="301" t="s">
        <v>300</v>
      </c>
      <c r="B274" s="302" t="s">
        <v>2</v>
      </c>
      <c r="C274" s="287" t="s">
        <v>230</v>
      </c>
      <c r="D274" s="303">
        <v>1000</v>
      </c>
      <c r="E274" s="303">
        <f t="shared" si="31"/>
        <v>1000</v>
      </c>
      <c r="F274" s="304">
        <f t="shared" si="32"/>
        <v>9000</v>
      </c>
      <c r="G274" s="305">
        <v>6300</v>
      </c>
      <c r="H274" s="303">
        <v>1700</v>
      </c>
      <c r="I274" s="303">
        <v>0</v>
      </c>
      <c r="J274" s="306">
        <v>0</v>
      </c>
      <c r="N274" s="233"/>
    </row>
    <row r="275" spans="1:14" ht="34.5" customHeight="1">
      <c r="A275" s="368" t="s">
        <v>305</v>
      </c>
      <c r="B275" s="369"/>
      <c r="C275" s="369"/>
      <c r="D275" s="198">
        <f aca="true" t="shared" si="33" ref="D275:J275">SUM(D251:D274)</f>
        <v>115000</v>
      </c>
      <c r="E275" s="198">
        <f t="shared" si="33"/>
        <v>115000</v>
      </c>
      <c r="F275" s="198">
        <f t="shared" si="33"/>
        <v>10791553</v>
      </c>
      <c r="G275" s="198">
        <f t="shared" si="33"/>
        <v>10654023</v>
      </c>
      <c r="H275" s="198">
        <f t="shared" si="33"/>
        <v>22530</v>
      </c>
      <c r="I275" s="198">
        <f t="shared" si="33"/>
        <v>0</v>
      </c>
      <c r="J275" s="198">
        <f t="shared" si="33"/>
        <v>0</v>
      </c>
      <c r="N275" s="233">
        <f t="shared" si="24"/>
        <v>0</v>
      </c>
    </row>
    <row r="276" spans="1:14" ht="15" customHeight="1">
      <c r="A276" s="326" t="s">
        <v>304</v>
      </c>
      <c r="B276" s="327"/>
      <c r="C276" s="327"/>
      <c r="D276" s="228">
        <v>159500</v>
      </c>
      <c r="E276" s="228">
        <v>159500</v>
      </c>
      <c r="F276" s="228"/>
      <c r="G276" s="228"/>
      <c r="H276" s="228"/>
      <c r="I276" s="228"/>
      <c r="J276" s="229"/>
      <c r="N276" s="233"/>
    </row>
    <row r="277" spans="1:14" ht="15" customHeight="1">
      <c r="A277" s="359" t="s">
        <v>266</v>
      </c>
      <c r="B277" s="360"/>
      <c r="C277" s="361"/>
      <c r="D277" s="203">
        <f>D275+D276</f>
        <v>274500</v>
      </c>
      <c r="E277" s="203">
        <f aca="true" t="shared" si="34" ref="E277:J277">E275+E276</f>
        <v>274500</v>
      </c>
      <c r="F277" s="203">
        <f t="shared" si="34"/>
        <v>10791553</v>
      </c>
      <c r="G277" s="203">
        <f t="shared" si="34"/>
        <v>10654023</v>
      </c>
      <c r="H277" s="203">
        <f t="shared" si="34"/>
        <v>22530</v>
      </c>
      <c r="I277" s="203">
        <f t="shared" si="34"/>
        <v>0</v>
      </c>
      <c r="J277" s="203">
        <f t="shared" si="34"/>
        <v>0</v>
      </c>
      <c r="N277" s="233">
        <f t="shared" si="24"/>
        <v>159500</v>
      </c>
    </row>
    <row r="278" spans="1:14" ht="22.5" customHeight="1">
      <c r="A278" s="362" t="s">
        <v>210</v>
      </c>
      <c r="B278" s="363"/>
      <c r="C278" s="363"/>
      <c r="D278" s="363"/>
      <c r="E278" s="363"/>
      <c r="F278" s="363"/>
      <c r="G278" s="363"/>
      <c r="H278" s="363"/>
      <c r="I278" s="363"/>
      <c r="J278" s="364"/>
      <c r="N278" s="233">
        <f t="shared" si="24"/>
        <v>0</v>
      </c>
    </row>
    <row r="279" spans="1:14" ht="33" customHeight="1">
      <c r="A279" s="149" t="s">
        <v>91</v>
      </c>
      <c r="B279" s="150" t="s">
        <v>2</v>
      </c>
      <c r="C279" s="150" t="s">
        <v>231</v>
      </c>
      <c r="D279" s="151">
        <v>0</v>
      </c>
      <c r="E279" s="151">
        <f>D279</f>
        <v>0</v>
      </c>
      <c r="F279" s="152">
        <f>D279+G279+H279+I279+J279</f>
        <v>158000</v>
      </c>
      <c r="G279" s="151">
        <v>158000</v>
      </c>
      <c r="H279" s="151"/>
      <c r="I279" s="151"/>
      <c r="J279" s="153"/>
      <c r="N279" s="233">
        <f t="shared" si="24"/>
        <v>0</v>
      </c>
    </row>
    <row r="280" spans="1:14" ht="33" customHeight="1" thickBot="1">
      <c r="A280" s="352" t="s">
        <v>301</v>
      </c>
      <c r="B280" s="353"/>
      <c r="C280" s="353"/>
      <c r="D280" s="120">
        <f aca="true" t="shared" si="35" ref="D280:J280">SUM(D279)</f>
        <v>0</v>
      </c>
      <c r="E280" s="120">
        <f t="shared" si="35"/>
        <v>0</v>
      </c>
      <c r="F280" s="120">
        <f t="shared" si="35"/>
        <v>158000</v>
      </c>
      <c r="G280" s="120">
        <f t="shared" si="35"/>
        <v>158000</v>
      </c>
      <c r="H280" s="120">
        <f t="shared" si="35"/>
        <v>0</v>
      </c>
      <c r="I280" s="120">
        <f t="shared" si="35"/>
        <v>0</v>
      </c>
      <c r="J280" s="222">
        <f t="shared" si="35"/>
        <v>0</v>
      </c>
      <c r="N280" s="233">
        <f t="shared" si="24"/>
        <v>0</v>
      </c>
    </row>
    <row r="281" spans="1:14" ht="33" customHeight="1">
      <c r="A281" s="408" t="s">
        <v>302</v>
      </c>
      <c r="B281" s="409"/>
      <c r="C281" s="409"/>
      <c r="D281" s="310">
        <v>0</v>
      </c>
      <c r="E281" s="310">
        <v>0</v>
      </c>
      <c r="F281" s="311">
        <v>0</v>
      </c>
      <c r="G281" s="312">
        <v>0</v>
      </c>
      <c r="H281" s="310">
        <v>0</v>
      </c>
      <c r="I281" s="310">
        <v>0</v>
      </c>
      <c r="J281" s="313">
        <v>0</v>
      </c>
      <c r="N281" s="233"/>
    </row>
    <row r="282" spans="1:15" ht="33" customHeight="1">
      <c r="A282" s="384" t="s">
        <v>303</v>
      </c>
      <c r="B282" s="384"/>
      <c r="C282" s="384"/>
      <c r="D282" s="203">
        <f>D280+D281</f>
        <v>0</v>
      </c>
      <c r="E282" s="203">
        <f aca="true" t="shared" si="36" ref="E282:J282">E280+E281</f>
        <v>0</v>
      </c>
      <c r="F282" s="203">
        <f t="shared" si="36"/>
        <v>158000</v>
      </c>
      <c r="G282" s="203">
        <f t="shared" si="36"/>
        <v>158000</v>
      </c>
      <c r="H282" s="203">
        <f t="shared" si="36"/>
        <v>0</v>
      </c>
      <c r="I282" s="203">
        <f t="shared" si="36"/>
        <v>0</v>
      </c>
      <c r="J282" s="203">
        <f t="shared" si="36"/>
        <v>0</v>
      </c>
      <c r="K282" s="316" t="s">
        <v>307</v>
      </c>
      <c r="L282" s="316"/>
      <c r="M282" s="316">
        <v>23449599</v>
      </c>
      <c r="N282" s="317">
        <f>D288-M282</f>
        <v>0</v>
      </c>
      <c r="O282" s="316" t="s">
        <v>267</v>
      </c>
    </row>
    <row r="283" spans="1:15" ht="33" customHeight="1">
      <c r="A283" s="343" t="s">
        <v>241</v>
      </c>
      <c r="B283" s="344"/>
      <c r="C283" s="345"/>
      <c r="D283" s="115">
        <v>300000</v>
      </c>
      <c r="E283" s="115">
        <v>300000</v>
      </c>
      <c r="F283" s="116">
        <v>300000</v>
      </c>
      <c r="G283" s="117"/>
      <c r="H283" s="118"/>
      <c r="I283" s="118"/>
      <c r="J283" s="119"/>
      <c r="K283" s="316" t="s">
        <v>308</v>
      </c>
      <c r="L283" s="316"/>
      <c r="M283" s="316">
        <v>462000</v>
      </c>
      <c r="N283" s="317">
        <f>D287-M283</f>
        <v>0</v>
      </c>
      <c r="O283" s="316"/>
    </row>
    <row r="284" spans="1:15" ht="33" customHeight="1">
      <c r="A284" s="343" t="s">
        <v>242</v>
      </c>
      <c r="B284" s="344"/>
      <c r="C284" s="345"/>
      <c r="D284" s="211">
        <v>162000</v>
      </c>
      <c r="E284" s="211">
        <v>162000</v>
      </c>
      <c r="F284" s="212">
        <v>162000</v>
      </c>
      <c r="G284" s="213"/>
      <c r="H284" s="214"/>
      <c r="I284" s="214"/>
      <c r="J284" s="215"/>
      <c r="K284" s="316" t="s">
        <v>268</v>
      </c>
      <c r="L284" s="316"/>
      <c r="M284" s="316">
        <v>756343</v>
      </c>
      <c r="N284" s="317">
        <f>D286-M284</f>
        <v>0</v>
      </c>
      <c r="O284" s="316"/>
    </row>
    <row r="285" spans="1:15" ht="39.75" customHeight="1">
      <c r="A285" s="346" t="s">
        <v>243</v>
      </c>
      <c r="B285" s="347"/>
      <c r="C285" s="348"/>
      <c r="D285" s="217">
        <f aca="true" t="shared" si="37" ref="D285:J285">D16+D32+D49+D57+D105+D108+D206</f>
        <v>22231256</v>
      </c>
      <c r="E285" s="217">
        <f t="shared" si="37"/>
        <v>22231256</v>
      </c>
      <c r="F285" s="217">
        <f t="shared" si="37"/>
        <v>255751271</v>
      </c>
      <c r="G285" s="217">
        <f t="shared" si="37"/>
        <v>105741125</v>
      </c>
      <c r="H285" s="217">
        <f t="shared" si="37"/>
        <v>70630000</v>
      </c>
      <c r="I285" s="217">
        <f t="shared" si="37"/>
        <v>57148890</v>
      </c>
      <c r="J285" s="217">
        <f t="shared" si="37"/>
        <v>0</v>
      </c>
      <c r="K285" s="317" t="s">
        <v>309</v>
      </c>
      <c r="L285" s="316"/>
      <c r="M285" s="316">
        <v>22231256</v>
      </c>
      <c r="N285" s="317">
        <f>D285-M285</f>
        <v>0</v>
      </c>
      <c r="O285" s="316"/>
    </row>
    <row r="286" spans="1:14" ht="29.25" customHeight="1">
      <c r="A286" s="346" t="s">
        <v>265</v>
      </c>
      <c r="B286" s="347"/>
      <c r="C286" s="348"/>
      <c r="D286" s="234">
        <f aca="true" t="shared" si="38" ref="D286:J286">D215+D232+D248+D277+D282</f>
        <v>756343</v>
      </c>
      <c r="E286" s="234">
        <f t="shared" si="38"/>
        <v>756343</v>
      </c>
      <c r="F286" s="234">
        <f t="shared" si="38"/>
        <v>19824430</v>
      </c>
      <c r="G286" s="234">
        <f t="shared" si="38"/>
        <v>19205057</v>
      </c>
      <c r="H286" s="234">
        <f t="shared" si="38"/>
        <v>22530</v>
      </c>
      <c r="I286" s="234">
        <f t="shared" si="38"/>
        <v>0</v>
      </c>
      <c r="J286" s="234">
        <f t="shared" si="38"/>
        <v>0</v>
      </c>
      <c r="K286" s="314">
        <f>D213+D230+D275+D280+D246</f>
        <v>486454</v>
      </c>
      <c r="L286" s="315"/>
      <c r="M286" s="314">
        <f>D214+D231+D247+D276+D281</f>
        <v>269889</v>
      </c>
      <c r="N286" s="314">
        <f>K286+M286</f>
        <v>756343</v>
      </c>
    </row>
    <row r="287" spans="1:10" ht="15">
      <c r="A287" s="346" t="s">
        <v>244</v>
      </c>
      <c r="B287" s="347"/>
      <c r="C287" s="348"/>
      <c r="D287" s="216">
        <f>D283+D284</f>
        <v>462000</v>
      </c>
      <c r="E287" s="216">
        <f aca="true" t="shared" si="39" ref="E287:J287">E283+E284</f>
        <v>462000</v>
      </c>
      <c r="F287" s="216">
        <f t="shared" si="39"/>
        <v>462000</v>
      </c>
      <c r="G287" s="216">
        <f t="shared" si="39"/>
        <v>0</v>
      </c>
      <c r="H287" s="216">
        <f t="shared" si="39"/>
        <v>0</v>
      </c>
      <c r="I287" s="216">
        <f t="shared" si="39"/>
        <v>0</v>
      </c>
      <c r="J287" s="216">
        <f t="shared" si="39"/>
        <v>0</v>
      </c>
    </row>
    <row r="288" spans="1:10" ht="15" thickBot="1">
      <c r="A288" s="356" t="s">
        <v>26</v>
      </c>
      <c r="B288" s="357"/>
      <c r="C288" s="357"/>
      <c r="D288" s="223">
        <f>D287+D286+D285</f>
        <v>23449599</v>
      </c>
      <c r="E288" s="223">
        <f aca="true" t="shared" si="40" ref="E288:J288">E287+E286+E285</f>
        <v>23449599</v>
      </c>
      <c r="F288" s="223">
        <f t="shared" si="40"/>
        <v>276037701</v>
      </c>
      <c r="G288" s="223">
        <f t="shared" si="40"/>
        <v>124946182</v>
      </c>
      <c r="H288" s="223">
        <f t="shared" si="40"/>
        <v>70652530</v>
      </c>
      <c r="I288" s="223">
        <f t="shared" si="40"/>
        <v>57148890</v>
      </c>
      <c r="J288" s="224">
        <f t="shared" si="40"/>
        <v>0</v>
      </c>
    </row>
    <row r="289" spans="1:9" ht="15">
      <c r="A289" s="242"/>
      <c r="B289" s="242"/>
      <c r="C289" s="242"/>
      <c r="D289" s="17"/>
      <c r="E289" s="17"/>
      <c r="F289" s="17"/>
      <c r="G289" s="9"/>
      <c r="H289" s="9"/>
      <c r="I289" s="9"/>
    </row>
    <row r="290" spans="1:10" ht="12.75">
      <c r="A290" s="18" t="s">
        <v>102</v>
      </c>
      <c r="B290" s="19"/>
      <c r="C290" s="19"/>
      <c r="D290" s="19" t="s">
        <v>103</v>
      </c>
      <c r="E290" s="19"/>
      <c r="F290" s="19"/>
      <c r="G290" s="22" t="s">
        <v>104</v>
      </c>
      <c r="H290" s="22"/>
      <c r="I290" s="22" t="s">
        <v>105</v>
      </c>
      <c r="J290" s="22"/>
    </row>
    <row r="291" spans="1:10" ht="12.75">
      <c r="A291" s="18" t="s">
        <v>106</v>
      </c>
      <c r="B291" s="19"/>
      <c r="C291" s="19"/>
      <c r="D291" s="19" t="s">
        <v>107</v>
      </c>
      <c r="E291" s="19"/>
      <c r="F291" s="19"/>
      <c r="G291" s="22" t="s">
        <v>108</v>
      </c>
      <c r="H291" s="22"/>
      <c r="I291" s="22" t="s">
        <v>109</v>
      </c>
      <c r="J291" s="22"/>
    </row>
    <row r="292" spans="1:10" ht="12.75">
      <c r="A292" s="19"/>
      <c r="B292" s="19"/>
      <c r="C292" s="19"/>
      <c r="D292" s="19"/>
      <c r="E292" s="19"/>
      <c r="F292" s="19"/>
      <c r="G292" s="22"/>
      <c r="H292" s="22"/>
      <c r="I292" s="22"/>
      <c r="J292" s="22"/>
    </row>
    <row r="293" spans="1:10" ht="12.75">
      <c r="A293" s="358" t="s">
        <v>311</v>
      </c>
      <c r="B293" s="358"/>
      <c r="C293" s="358"/>
      <c r="D293" s="358"/>
      <c r="E293" s="358"/>
      <c r="F293" s="358"/>
      <c r="G293" s="328"/>
      <c r="H293" s="328"/>
      <c r="I293" s="328"/>
      <c r="J293" s="328"/>
    </row>
    <row r="294" spans="1:6" ht="12.75">
      <c r="A294" s="424" t="s">
        <v>312</v>
      </c>
      <c r="B294" s="20"/>
      <c r="C294" s="20"/>
      <c r="D294" s="20"/>
      <c r="E294" s="235"/>
      <c r="F294" s="235" t="s">
        <v>313</v>
      </c>
    </row>
    <row r="295" spans="1:6" ht="12.75">
      <c r="A295" s="21"/>
      <c r="B295" s="22"/>
      <c r="C295" s="22"/>
      <c r="D295" s="20"/>
      <c r="E295" s="20"/>
      <c r="F295" s="22"/>
    </row>
    <row r="296" spans="1:6" ht="12.75">
      <c r="A296" s="21"/>
      <c r="B296" s="20"/>
      <c r="C296" s="20"/>
      <c r="D296" s="9"/>
      <c r="E296" s="246"/>
      <c r="F296" s="33"/>
    </row>
    <row r="297" spans="1:6" ht="12.75">
      <c r="A297" s="21"/>
      <c r="B297" s="20"/>
      <c r="C297" s="20"/>
      <c r="D297" s="9"/>
      <c r="E297" s="246"/>
      <c r="F297" s="33"/>
    </row>
    <row r="298" spans="1:6" ht="12.75">
      <c r="A298" s="20"/>
      <c r="B298" s="20"/>
      <c r="C298" s="20"/>
      <c r="D298" s="9"/>
      <c r="E298" s="246"/>
      <c r="F298" s="33"/>
    </row>
    <row r="299" spans="1:6" ht="12.75">
      <c r="A299" s="23"/>
      <c r="B299" s="20"/>
      <c r="C299" s="20"/>
      <c r="D299" s="9"/>
      <c r="E299" s="246"/>
      <c r="F299" s="33"/>
    </row>
    <row r="300" spans="1:6" ht="12.75">
      <c r="A300" s="21"/>
      <c r="B300" s="20"/>
      <c r="C300" s="20"/>
      <c r="D300" s="20"/>
      <c r="E300" s="247"/>
      <c r="F300" s="20"/>
    </row>
    <row r="301" spans="1:6" ht="12.75">
      <c r="A301" s="20"/>
      <c r="B301" s="20"/>
      <c r="C301" s="20"/>
      <c r="D301" s="20"/>
      <c r="E301" s="20"/>
      <c r="F301" s="20"/>
    </row>
    <row r="302" spans="1:13" ht="12.75">
      <c r="A302" s="20"/>
      <c r="B302" s="20"/>
      <c r="C302" s="20"/>
      <c r="D302" s="20"/>
      <c r="E302" s="20"/>
      <c r="F302" s="20"/>
      <c r="M302" s="10">
        <v>2019</v>
      </c>
    </row>
    <row r="303" spans="1:10" ht="12.75">
      <c r="A303" s="20"/>
      <c r="B303" s="20"/>
      <c r="C303" s="20"/>
      <c r="D303" s="20"/>
      <c r="E303" s="20"/>
      <c r="F303" s="20"/>
      <c r="J303" s="248"/>
    </row>
    <row r="304" spans="1:6" ht="12.75">
      <c r="A304" s="20"/>
      <c r="B304" s="20"/>
      <c r="C304" s="20"/>
      <c r="D304" s="20"/>
      <c r="E304" s="20"/>
      <c r="F304" s="20"/>
    </row>
    <row r="305" spans="1:6" ht="12.75">
      <c r="A305" s="20"/>
      <c r="B305" s="20"/>
      <c r="C305" s="20"/>
      <c r="D305" s="20"/>
      <c r="E305" s="20"/>
      <c r="F305" s="20"/>
    </row>
    <row r="306" spans="1:10" ht="12.75">
      <c r="A306" s="24"/>
      <c r="B306" s="20"/>
      <c r="C306" s="20"/>
      <c r="D306" s="20"/>
      <c r="E306" s="20"/>
      <c r="F306" s="20"/>
      <c r="H306" s="233"/>
      <c r="I306" s="233"/>
      <c r="J306" s="233"/>
    </row>
    <row r="307" spans="1:10" ht="12.75">
      <c r="A307" s="25"/>
      <c r="B307" s="26"/>
      <c r="C307" s="26"/>
      <c r="D307" s="26"/>
      <c r="E307" s="26"/>
      <c r="F307" s="26"/>
      <c r="H307" s="233"/>
      <c r="I307" s="233"/>
      <c r="J307" s="233"/>
    </row>
    <row r="308" spans="1:10" ht="12.75">
      <c r="A308" s="25"/>
      <c r="B308" s="26"/>
      <c r="C308" s="26"/>
      <c r="D308" s="26"/>
      <c r="E308" s="26"/>
      <c r="F308" s="26"/>
      <c r="H308" s="233"/>
      <c r="I308" s="233"/>
      <c r="J308" s="233"/>
    </row>
    <row r="309" spans="1:10" ht="12.75">
      <c r="A309" s="25"/>
      <c r="B309" s="26"/>
      <c r="C309" s="26"/>
      <c r="D309" s="26"/>
      <c r="E309" s="26"/>
      <c r="F309" s="26"/>
      <c r="H309" s="233"/>
      <c r="I309" s="233"/>
      <c r="J309" s="233"/>
    </row>
    <row r="310" spans="1:6" ht="12.75">
      <c r="A310" s="27"/>
      <c r="B310" s="26"/>
      <c r="C310" s="26"/>
      <c r="D310" s="26"/>
      <c r="E310" s="26"/>
      <c r="F310" s="26"/>
    </row>
    <row r="311" spans="1:11" ht="12.75">
      <c r="A311" s="28"/>
      <c r="B311" s="20"/>
      <c r="C311" s="20"/>
      <c r="D311" s="20"/>
      <c r="E311" s="20"/>
      <c r="F311" s="20"/>
      <c r="H311" s="233"/>
      <c r="I311" s="233"/>
      <c r="J311" s="233"/>
      <c r="K311" s="233"/>
    </row>
    <row r="312" spans="1:11" ht="12.75">
      <c r="A312" s="28"/>
      <c r="B312" s="20"/>
      <c r="C312" s="20"/>
      <c r="D312" s="20"/>
      <c r="E312" s="20"/>
      <c r="F312" s="20"/>
      <c r="H312" s="233"/>
      <c r="I312" s="233"/>
      <c r="J312" s="233"/>
      <c r="K312" s="233"/>
    </row>
    <row r="313" spans="1:10" ht="12.75">
      <c r="A313" s="28"/>
      <c r="B313" s="20"/>
      <c r="C313" s="20"/>
      <c r="D313" s="20"/>
      <c r="E313" s="20"/>
      <c r="F313" s="20"/>
      <c r="H313" s="233"/>
      <c r="I313" s="233"/>
      <c r="J313" s="233"/>
    </row>
    <row r="314" spans="1:11" ht="12.75">
      <c r="A314" s="29"/>
      <c r="B314" s="22"/>
      <c r="C314" s="22"/>
      <c r="D314" s="22"/>
      <c r="E314" s="22"/>
      <c r="F314" s="22"/>
      <c r="H314" s="233"/>
      <c r="I314" s="233"/>
      <c r="J314" s="233"/>
      <c r="K314" s="233"/>
    </row>
    <row r="315" spans="1:10" ht="12.75">
      <c r="A315" s="20"/>
      <c r="B315" s="20"/>
      <c r="C315" s="20"/>
      <c r="D315" s="20"/>
      <c r="E315" s="20"/>
      <c r="F315" s="20"/>
      <c r="H315" s="233"/>
      <c r="I315" s="233"/>
      <c r="J315" s="233"/>
    </row>
    <row r="316" spans="1:11" ht="12.75">
      <c r="A316" s="20"/>
      <c r="B316" s="20"/>
      <c r="C316" s="20"/>
      <c r="D316" s="20"/>
      <c r="E316" s="20"/>
      <c r="F316" s="20"/>
      <c r="H316" s="233"/>
      <c r="I316" s="233"/>
      <c r="J316" s="233"/>
      <c r="K316" s="233"/>
    </row>
    <row r="317" spans="1:11" ht="12.75">
      <c r="A317" s="20"/>
      <c r="B317" s="20"/>
      <c r="C317" s="20"/>
      <c r="D317" s="20"/>
      <c r="E317" s="20"/>
      <c r="F317" s="20"/>
      <c r="H317" s="233"/>
      <c r="I317" s="233"/>
      <c r="J317" s="233"/>
      <c r="K317" s="233"/>
    </row>
    <row r="318" spans="1:10" ht="12.75">
      <c r="A318" s="33"/>
      <c r="B318" s="20"/>
      <c r="C318" s="20"/>
      <c r="D318" s="20"/>
      <c r="E318" s="20"/>
      <c r="F318" s="20"/>
      <c r="H318" s="233"/>
      <c r="I318" s="233"/>
      <c r="J318" s="233"/>
    </row>
    <row r="319" spans="1:10" ht="12.75">
      <c r="A319" s="30"/>
      <c r="B319" s="22"/>
      <c r="C319" s="20"/>
      <c r="D319" s="20"/>
      <c r="E319" s="20"/>
      <c r="F319" s="20"/>
      <c r="H319" s="233"/>
      <c r="I319" s="233"/>
      <c r="J319" s="233"/>
    </row>
    <row r="320" spans="1:11" ht="12.75">
      <c r="A320" s="20"/>
      <c r="B320" s="20"/>
      <c r="C320" s="20"/>
      <c r="D320" s="20"/>
      <c r="E320" s="20"/>
      <c r="F320" s="20"/>
      <c r="H320" s="233"/>
      <c r="I320" s="233"/>
      <c r="J320" s="233"/>
      <c r="K320" s="233"/>
    </row>
    <row r="321" spans="1:6" ht="12.75">
      <c r="A321" s="20"/>
      <c r="B321" s="20"/>
      <c r="C321" s="20"/>
      <c r="D321" s="20"/>
      <c r="E321" s="20"/>
      <c r="F321" s="20"/>
    </row>
    <row r="322" spans="1:10" ht="12.75">
      <c r="A322" s="20"/>
      <c r="B322" s="20"/>
      <c r="C322" s="20"/>
      <c r="D322" s="20"/>
      <c r="E322" s="247"/>
      <c r="F322" s="20"/>
      <c r="H322" s="233"/>
      <c r="I322" s="233"/>
      <c r="J322" s="233"/>
    </row>
    <row r="323" spans="1:10" ht="12.75">
      <c r="A323" s="20"/>
      <c r="B323" s="20"/>
      <c r="C323" s="20"/>
      <c r="D323" s="20"/>
      <c r="E323" s="20"/>
      <c r="F323" s="20"/>
      <c r="H323" s="233"/>
      <c r="I323" s="233"/>
      <c r="J323" s="233"/>
    </row>
    <row r="324" spans="1:11" ht="12.75">
      <c r="A324" s="244"/>
      <c r="B324" s="244"/>
      <c r="C324" s="244"/>
      <c r="D324" s="244"/>
      <c r="E324" s="20"/>
      <c r="F324" s="20"/>
      <c r="H324" s="233"/>
      <c r="I324" s="233"/>
      <c r="J324" s="233"/>
      <c r="K324" s="233"/>
    </row>
    <row r="325" spans="1:10" ht="12.75">
      <c r="A325" s="30"/>
      <c r="B325" s="20"/>
      <c r="C325" s="20"/>
      <c r="D325" s="31"/>
      <c r="E325" s="20"/>
      <c r="F325" s="20"/>
      <c r="H325" s="233"/>
      <c r="I325" s="233"/>
      <c r="J325" s="233"/>
    </row>
    <row r="326" spans="1:11" ht="12.75">
      <c r="A326" s="32"/>
      <c r="B326" s="20"/>
      <c r="C326" s="20"/>
      <c r="D326" s="32"/>
      <c r="E326" s="20"/>
      <c r="F326" s="20"/>
      <c r="H326" s="233"/>
      <c r="I326" s="233"/>
      <c r="J326" s="233"/>
      <c r="K326" s="233"/>
    </row>
    <row r="327" spans="1:11" ht="12.75">
      <c r="A327" s="32"/>
      <c r="B327" s="20"/>
      <c r="C327" s="20"/>
      <c r="D327" s="32"/>
      <c r="E327" s="20"/>
      <c r="F327" s="20"/>
      <c r="H327" s="233"/>
      <c r="I327" s="233"/>
      <c r="J327" s="233"/>
      <c r="K327" s="233"/>
    </row>
    <row r="328" spans="1:11" ht="12.75">
      <c r="A328" s="32"/>
      <c r="B328" s="20"/>
      <c r="C328" s="20"/>
      <c r="D328" s="32"/>
      <c r="E328" s="20"/>
      <c r="F328" s="20"/>
      <c r="H328" s="233"/>
      <c r="I328" s="233"/>
      <c r="J328" s="233"/>
      <c r="K328" s="233"/>
    </row>
    <row r="329" spans="1:10" ht="12.75">
      <c r="A329" s="32"/>
      <c r="B329" s="20"/>
      <c r="C329" s="20"/>
      <c r="D329" s="32"/>
      <c r="E329" s="20"/>
      <c r="F329" s="20"/>
      <c r="H329" s="233"/>
      <c r="I329" s="233"/>
      <c r="J329" s="233"/>
    </row>
    <row r="330" spans="1:11" ht="12.75">
      <c r="A330" s="32"/>
      <c r="B330" s="20"/>
      <c r="C330" s="20"/>
      <c r="D330" s="32"/>
      <c r="E330" s="20"/>
      <c r="F330" s="20"/>
      <c r="H330" s="233"/>
      <c r="I330" s="233"/>
      <c r="J330" s="233"/>
      <c r="K330" s="233"/>
    </row>
    <row r="331" spans="1:11" ht="12.75">
      <c r="A331" s="32"/>
      <c r="B331" s="20"/>
      <c r="C331" s="20"/>
      <c r="D331" s="32"/>
      <c r="E331" s="20"/>
      <c r="F331" s="20"/>
      <c r="H331" s="233"/>
      <c r="I331" s="233"/>
      <c r="J331" s="233"/>
      <c r="K331" s="233"/>
    </row>
    <row r="332" spans="1:10" ht="12.75">
      <c r="A332" s="32"/>
      <c r="B332" s="20"/>
      <c r="C332" s="20"/>
      <c r="D332" s="20"/>
      <c r="E332" s="20"/>
      <c r="F332" s="20"/>
      <c r="H332" s="233"/>
      <c r="I332" s="233"/>
      <c r="J332" s="233"/>
    </row>
    <row r="333" spans="1:11" ht="12.75">
      <c r="A333" s="32"/>
      <c r="B333" s="20"/>
      <c r="C333" s="20"/>
      <c r="D333" s="20"/>
      <c r="E333" s="20"/>
      <c r="F333" s="20"/>
      <c r="H333" s="233"/>
      <c r="I333" s="233"/>
      <c r="J333" s="233"/>
      <c r="K333" s="233"/>
    </row>
    <row r="334" spans="1:11" ht="12.75">
      <c r="A334" s="20"/>
      <c r="B334" s="20"/>
      <c r="C334" s="20"/>
      <c r="D334" s="20"/>
      <c r="E334" s="20"/>
      <c r="F334" s="20"/>
      <c r="H334" s="233"/>
      <c r="I334" s="233"/>
      <c r="J334" s="233"/>
      <c r="K334" s="233"/>
    </row>
    <row r="335" spans="1:6" ht="12.75">
      <c r="A335" s="20"/>
      <c r="B335" s="20"/>
      <c r="C335" s="20"/>
      <c r="D335" s="20"/>
      <c r="E335" s="20"/>
      <c r="F335" s="20"/>
    </row>
    <row r="336" spans="1:10" ht="12.75">
      <c r="A336" s="20"/>
      <c r="B336" s="20"/>
      <c r="C336" s="20"/>
      <c r="D336" s="20"/>
      <c r="E336" s="20"/>
      <c r="F336" s="20"/>
      <c r="H336" s="233"/>
      <c r="I336" s="233"/>
      <c r="J336" s="233"/>
    </row>
    <row r="337" spans="1:11" ht="12.75">
      <c r="A337" s="20"/>
      <c r="B337" s="20"/>
      <c r="C337" s="20"/>
      <c r="D337" s="20"/>
      <c r="E337" s="33"/>
      <c r="F337" s="20"/>
      <c r="H337" s="233"/>
      <c r="I337" s="233"/>
      <c r="J337" s="233"/>
      <c r="K337" s="233"/>
    </row>
    <row r="338" spans="1:11" ht="12.75">
      <c r="A338" s="20"/>
      <c r="B338" s="20"/>
      <c r="C338" s="20"/>
      <c r="D338" s="20"/>
      <c r="E338" s="20"/>
      <c r="F338" s="20"/>
      <c r="H338" s="233"/>
      <c r="I338" s="233"/>
      <c r="J338" s="233"/>
      <c r="K338" s="233"/>
    </row>
    <row r="339" spans="1:10" ht="12.75">
      <c r="A339" s="20"/>
      <c r="B339" s="20"/>
      <c r="C339" s="20"/>
      <c r="D339" s="20"/>
      <c r="E339" s="20"/>
      <c r="F339" s="20"/>
      <c r="H339" s="233"/>
      <c r="I339" s="233"/>
      <c r="J339" s="233"/>
    </row>
    <row r="340" spans="1:11" ht="12.75">
      <c r="A340" s="20"/>
      <c r="B340" s="20"/>
      <c r="C340" s="20"/>
      <c r="D340" s="20"/>
      <c r="E340" s="20"/>
      <c r="F340" s="20"/>
      <c r="H340" s="233"/>
      <c r="I340" s="233"/>
      <c r="J340" s="233"/>
      <c r="K340" s="233"/>
    </row>
    <row r="341" spans="1:11" ht="12.75">
      <c r="A341" s="20"/>
      <c r="B341" s="20"/>
      <c r="C341" s="20"/>
      <c r="D341" s="20"/>
      <c r="E341" s="20"/>
      <c r="F341" s="20"/>
      <c r="H341" s="233"/>
      <c r="I341" s="233"/>
      <c r="J341" s="233"/>
      <c r="K341" s="233"/>
    </row>
    <row r="342" spans="1:11" ht="12.75">
      <c r="A342" s="20"/>
      <c r="B342" s="20"/>
      <c r="C342" s="20"/>
      <c r="D342" s="20"/>
      <c r="E342" s="20"/>
      <c r="F342" s="20"/>
      <c r="H342" s="233"/>
      <c r="I342" s="233"/>
      <c r="J342" s="233"/>
      <c r="K342" s="233"/>
    </row>
    <row r="343" spans="1:6" ht="12.75">
      <c r="A343" s="20"/>
      <c r="B343" s="20"/>
      <c r="C343" s="20"/>
      <c r="D343" s="20"/>
      <c r="E343" s="20"/>
      <c r="F343" s="20"/>
    </row>
    <row r="344" spans="1:10" ht="12.75">
      <c r="A344" s="20"/>
      <c r="B344" s="20"/>
      <c r="C344" s="20"/>
      <c r="D344" s="20"/>
      <c r="E344" s="20"/>
      <c r="F344" s="20"/>
      <c r="H344" s="233"/>
      <c r="I344" s="233"/>
      <c r="J344" s="233"/>
    </row>
    <row r="345" spans="1:10" ht="12.75">
      <c r="A345" s="20"/>
      <c r="B345" s="20"/>
      <c r="C345" s="20"/>
      <c r="D345" s="20"/>
      <c r="E345" s="20"/>
      <c r="F345" s="20"/>
      <c r="H345" s="233"/>
      <c r="I345" s="233"/>
      <c r="J345" s="233"/>
    </row>
    <row r="346" spans="1:10" ht="12.75">
      <c r="A346" s="20"/>
      <c r="B346" s="20"/>
      <c r="C346" s="20"/>
      <c r="D346" s="20"/>
      <c r="E346" s="20"/>
      <c r="F346" s="20"/>
      <c r="H346" s="233"/>
      <c r="I346" s="233"/>
      <c r="J346" s="233"/>
    </row>
    <row r="347" spans="1:10" ht="12.75">
      <c r="A347" s="20"/>
      <c r="B347" s="20"/>
      <c r="C347" s="20"/>
      <c r="D347" s="20"/>
      <c r="E347" s="20"/>
      <c r="F347" s="20"/>
      <c r="H347" s="233"/>
      <c r="I347" s="233"/>
      <c r="J347" s="233"/>
    </row>
    <row r="348" spans="1:10" ht="12.75">
      <c r="A348" s="20"/>
      <c r="B348" s="20"/>
      <c r="C348" s="20"/>
      <c r="D348" s="20"/>
      <c r="E348" s="20"/>
      <c r="F348" s="20"/>
      <c r="H348" s="233"/>
      <c r="I348" s="233"/>
      <c r="J348" s="233"/>
    </row>
    <row r="349" spans="1:11" ht="12.75">
      <c r="A349" s="20"/>
      <c r="B349" s="20"/>
      <c r="C349" s="20"/>
      <c r="D349" s="20"/>
      <c r="E349" s="20"/>
      <c r="F349" s="20"/>
      <c r="H349" s="233"/>
      <c r="I349" s="233"/>
      <c r="J349" s="233"/>
      <c r="K349" s="233"/>
    </row>
    <row r="350" spans="1:11" ht="12.75">
      <c r="A350" s="20"/>
      <c r="B350" s="20"/>
      <c r="C350" s="20"/>
      <c r="D350" s="20"/>
      <c r="E350" s="20"/>
      <c r="F350" s="20"/>
      <c r="H350" s="233"/>
      <c r="I350" s="233"/>
      <c r="J350" s="233"/>
      <c r="K350" s="233"/>
    </row>
    <row r="351" spans="1:10" ht="12.75">
      <c r="A351" s="20"/>
      <c r="B351" s="20"/>
      <c r="C351" s="20"/>
      <c r="D351" s="20"/>
      <c r="E351" s="20"/>
      <c r="F351" s="20"/>
      <c r="H351" s="233"/>
      <c r="I351" s="233"/>
      <c r="J351" s="233"/>
    </row>
    <row r="352" spans="1:10" ht="12.75">
      <c r="A352" s="20"/>
      <c r="B352" s="20"/>
      <c r="C352" s="20"/>
      <c r="D352" s="20"/>
      <c r="E352" s="20"/>
      <c r="F352" s="20"/>
      <c r="H352" s="233"/>
      <c r="I352" s="233"/>
      <c r="J352" s="233"/>
    </row>
    <row r="353" spans="1:10" ht="12.75">
      <c r="A353" s="20"/>
      <c r="B353" s="20"/>
      <c r="C353" s="20"/>
      <c r="D353" s="20"/>
      <c r="E353" s="20"/>
      <c r="F353" s="20"/>
      <c r="H353" s="233"/>
      <c r="I353" s="233"/>
      <c r="J353" s="233"/>
    </row>
    <row r="354" spans="1:11" ht="12.75">
      <c r="A354" s="20"/>
      <c r="B354" s="20"/>
      <c r="C354" s="20"/>
      <c r="D354" s="20"/>
      <c r="E354" s="20"/>
      <c r="F354" s="20"/>
      <c r="H354" s="233"/>
      <c r="I354" s="233"/>
      <c r="J354" s="233"/>
      <c r="K354" s="233"/>
    </row>
    <row r="355" spans="1:10" ht="12.75">
      <c r="A355" s="20"/>
      <c r="B355" s="20"/>
      <c r="C355" s="20"/>
      <c r="D355" s="20"/>
      <c r="E355" s="20"/>
      <c r="F355" s="20"/>
      <c r="H355" s="233"/>
      <c r="I355" s="233"/>
      <c r="J355" s="233"/>
    </row>
    <row r="356" spans="1:11" ht="12.75">
      <c r="A356" s="20"/>
      <c r="B356" s="20"/>
      <c r="C356" s="20"/>
      <c r="D356" s="20"/>
      <c r="E356" s="20"/>
      <c r="F356" s="20"/>
      <c r="H356" s="233"/>
      <c r="I356" s="233"/>
      <c r="J356" s="233"/>
      <c r="K356" s="233"/>
    </row>
    <row r="357" spans="1:10" ht="12.75">
      <c r="A357" s="20"/>
      <c r="B357" s="20"/>
      <c r="C357" s="20"/>
      <c r="D357" s="20"/>
      <c r="E357" s="20"/>
      <c r="F357" s="20"/>
      <c r="H357" s="233"/>
      <c r="I357" s="233"/>
      <c r="J357" s="233"/>
    </row>
    <row r="358" spans="1:10" ht="12.75">
      <c r="A358" s="20"/>
      <c r="B358" s="20"/>
      <c r="C358" s="20"/>
      <c r="D358" s="20"/>
      <c r="E358" s="20"/>
      <c r="F358" s="20"/>
      <c r="H358" s="233"/>
      <c r="I358" s="233"/>
      <c r="J358" s="233"/>
    </row>
    <row r="359" spans="1:10" ht="12.75">
      <c r="A359" s="20"/>
      <c r="B359" s="20"/>
      <c r="C359" s="20"/>
      <c r="D359" s="20"/>
      <c r="E359" s="20"/>
      <c r="F359" s="20"/>
      <c r="H359" s="233"/>
      <c r="I359" s="233"/>
      <c r="J359" s="233"/>
    </row>
    <row r="360" spans="1:11" ht="12.75">
      <c r="A360" s="20"/>
      <c r="B360" s="20"/>
      <c r="C360" s="20"/>
      <c r="D360" s="20"/>
      <c r="E360" s="20"/>
      <c r="F360" s="20"/>
      <c r="H360" s="233"/>
      <c r="I360" s="233"/>
      <c r="J360" s="233"/>
      <c r="K360" s="233"/>
    </row>
    <row r="361" spans="1:11" ht="12.75">
      <c r="A361" s="20"/>
      <c r="B361" s="20"/>
      <c r="C361" s="20"/>
      <c r="D361" s="20"/>
      <c r="E361" s="20"/>
      <c r="F361" s="20"/>
      <c r="H361" s="233"/>
      <c r="I361" s="233"/>
      <c r="J361" s="233"/>
      <c r="K361" s="233"/>
    </row>
    <row r="362" spans="1:10" ht="12.75">
      <c r="A362" s="20"/>
      <c r="B362" s="20"/>
      <c r="C362" s="20"/>
      <c r="D362" s="20"/>
      <c r="E362" s="20"/>
      <c r="F362" s="20"/>
      <c r="H362" s="233"/>
      <c r="I362" s="233"/>
      <c r="J362" s="233"/>
    </row>
    <row r="363" spans="1:10" ht="12.75">
      <c r="A363" s="20"/>
      <c r="B363" s="20"/>
      <c r="C363" s="20"/>
      <c r="D363" s="20"/>
      <c r="E363" s="20"/>
      <c r="F363" s="20"/>
      <c r="H363" s="233"/>
      <c r="I363" s="233"/>
      <c r="J363" s="233"/>
    </row>
    <row r="364" spans="1:10" ht="12.75">
      <c r="A364" s="20"/>
      <c r="B364" s="20"/>
      <c r="C364" s="20"/>
      <c r="D364" s="20"/>
      <c r="E364" s="20"/>
      <c r="F364" s="20"/>
      <c r="H364" s="233"/>
      <c r="I364" s="233"/>
      <c r="J364" s="233"/>
    </row>
    <row r="365" spans="1:10" ht="12.75">
      <c r="A365" s="20"/>
      <c r="B365" s="20"/>
      <c r="C365" s="20"/>
      <c r="D365" s="20"/>
      <c r="E365" s="20"/>
      <c r="F365" s="20"/>
      <c r="H365" s="233"/>
      <c r="I365" s="233"/>
      <c r="J365" s="233"/>
    </row>
    <row r="366" spans="1:10" ht="12.75">
      <c r="A366" s="20"/>
      <c r="B366" s="20"/>
      <c r="C366" s="20"/>
      <c r="D366" s="20"/>
      <c r="E366" s="20"/>
      <c r="F366" s="20"/>
      <c r="H366" s="233"/>
      <c r="I366" s="233"/>
      <c r="J366" s="233"/>
    </row>
    <row r="367" spans="1:10" ht="12.75">
      <c r="A367" s="20"/>
      <c r="B367" s="20"/>
      <c r="C367" s="20"/>
      <c r="D367" s="20"/>
      <c r="E367" s="20"/>
      <c r="F367" s="20"/>
      <c r="H367" s="233"/>
      <c r="I367" s="233"/>
      <c r="J367" s="233"/>
    </row>
    <row r="368" spans="1:10" ht="12.75">
      <c r="A368" s="20"/>
      <c r="B368" s="20"/>
      <c r="C368" s="20"/>
      <c r="D368" s="20"/>
      <c r="E368" s="20"/>
      <c r="F368" s="20"/>
      <c r="H368" s="233"/>
      <c r="I368" s="233"/>
      <c r="J368" s="233"/>
    </row>
    <row r="369" spans="1:11" ht="12.75">
      <c r="A369" s="20"/>
      <c r="B369" s="20"/>
      <c r="C369" s="20"/>
      <c r="D369" s="20"/>
      <c r="E369" s="20"/>
      <c r="F369" s="20"/>
      <c r="H369" s="233"/>
      <c r="I369" s="233"/>
      <c r="J369" s="233"/>
      <c r="K369" s="233"/>
    </row>
    <row r="370" spans="1:11" ht="12.75">
      <c r="A370" s="20"/>
      <c r="B370" s="20"/>
      <c r="C370" s="20"/>
      <c r="D370" s="20"/>
      <c r="E370" s="20"/>
      <c r="F370" s="20"/>
      <c r="H370" s="233"/>
      <c r="I370" s="233"/>
      <c r="J370" s="233"/>
      <c r="K370" s="233"/>
    </row>
    <row r="371" spans="1:11" ht="12.75">
      <c r="A371" s="20"/>
      <c r="B371" s="20"/>
      <c r="C371" s="20"/>
      <c r="D371" s="20"/>
      <c r="E371" s="20"/>
      <c r="F371" s="20"/>
      <c r="H371" s="233"/>
      <c r="I371" s="233"/>
      <c r="J371" s="233"/>
      <c r="K371" s="233"/>
    </row>
    <row r="372" spans="1:11" ht="12.75">
      <c r="A372" s="20"/>
      <c r="B372" s="20"/>
      <c r="C372" s="20"/>
      <c r="D372" s="20"/>
      <c r="E372" s="20"/>
      <c r="F372" s="20"/>
      <c r="H372" s="233"/>
      <c r="I372" s="233"/>
      <c r="J372" s="233"/>
      <c r="K372" s="233"/>
    </row>
    <row r="373" spans="1:11" ht="12.75">
      <c r="A373" s="20"/>
      <c r="B373" s="20"/>
      <c r="C373" s="20"/>
      <c r="D373" s="20"/>
      <c r="E373" s="20"/>
      <c r="F373" s="20"/>
      <c r="H373" s="233"/>
      <c r="I373" s="233"/>
      <c r="J373" s="233"/>
      <c r="K373" s="233"/>
    </row>
    <row r="374" spans="1:11" ht="12.75">
      <c r="A374" s="20"/>
      <c r="B374" s="20"/>
      <c r="C374" s="20"/>
      <c r="D374" s="20"/>
      <c r="E374" s="20"/>
      <c r="F374" s="20"/>
      <c r="H374" s="233"/>
      <c r="I374" s="233"/>
      <c r="J374" s="233"/>
      <c r="K374" s="233"/>
    </row>
    <row r="375" spans="1:11" ht="12.75">
      <c r="A375" s="20"/>
      <c r="B375" s="20"/>
      <c r="C375" s="20"/>
      <c r="D375" s="20"/>
      <c r="E375" s="20"/>
      <c r="F375" s="20"/>
      <c r="H375" s="233"/>
      <c r="I375" s="233"/>
      <c r="J375" s="233"/>
      <c r="K375" s="233"/>
    </row>
    <row r="376" spans="1:11" ht="12.75">
      <c r="A376" s="20"/>
      <c r="B376" s="20"/>
      <c r="C376" s="20"/>
      <c r="D376" s="20"/>
      <c r="E376" s="20"/>
      <c r="F376" s="20"/>
      <c r="H376" s="233"/>
      <c r="I376" s="233"/>
      <c r="J376" s="233"/>
      <c r="K376" s="233"/>
    </row>
    <row r="377" spans="1:11" ht="12.75">
      <c r="A377" s="20"/>
      <c r="B377" s="20"/>
      <c r="C377" s="20"/>
      <c r="D377" s="20"/>
      <c r="E377" s="20"/>
      <c r="F377" s="20"/>
      <c r="H377" s="233"/>
      <c r="I377" s="233"/>
      <c r="J377" s="233"/>
      <c r="K377" s="233"/>
    </row>
    <row r="378" spans="1:11" ht="12.75">
      <c r="A378" s="20"/>
      <c r="B378" s="20"/>
      <c r="C378" s="20"/>
      <c r="D378" s="20"/>
      <c r="E378" s="20"/>
      <c r="F378" s="20"/>
      <c r="H378" s="233"/>
      <c r="I378" s="233"/>
      <c r="J378" s="233"/>
      <c r="K378" s="233"/>
    </row>
    <row r="379" spans="1:10" ht="12.75">
      <c r="A379" s="20"/>
      <c r="B379" s="20"/>
      <c r="C379" s="20"/>
      <c r="D379" s="20"/>
      <c r="E379" s="20"/>
      <c r="F379" s="20"/>
      <c r="H379" s="233"/>
      <c r="I379" s="233"/>
      <c r="J379" s="233"/>
    </row>
    <row r="380" spans="1:11" ht="12.75">
      <c r="A380" s="20"/>
      <c r="B380" s="20"/>
      <c r="C380" s="20"/>
      <c r="D380" s="20"/>
      <c r="E380" s="20"/>
      <c r="F380" s="20"/>
      <c r="H380" s="233"/>
      <c r="I380" s="233"/>
      <c r="J380" s="233"/>
      <c r="K380" s="233"/>
    </row>
    <row r="381" spans="1:11" ht="12.75">
      <c r="A381" s="20"/>
      <c r="B381" s="20"/>
      <c r="C381" s="20"/>
      <c r="D381" s="20"/>
      <c r="E381" s="20"/>
      <c r="F381" s="20"/>
      <c r="H381" s="233"/>
      <c r="I381" s="233"/>
      <c r="J381" s="233"/>
      <c r="K381" s="233"/>
    </row>
    <row r="382" spans="1:11" ht="12.75">
      <c r="A382" s="20"/>
      <c r="B382" s="20"/>
      <c r="C382" s="20"/>
      <c r="D382" s="20"/>
      <c r="E382" s="20"/>
      <c r="F382" s="20"/>
      <c r="H382" s="233"/>
      <c r="I382" s="233"/>
      <c r="J382" s="233"/>
      <c r="K382" s="233"/>
    </row>
    <row r="383" spans="1:11" ht="12.75">
      <c r="A383" s="20"/>
      <c r="B383" s="20"/>
      <c r="C383" s="20"/>
      <c r="D383" s="20"/>
      <c r="E383" s="20"/>
      <c r="F383" s="20"/>
      <c r="H383" s="233"/>
      <c r="I383" s="233"/>
      <c r="J383" s="233"/>
      <c r="K383" s="233"/>
    </row>
    <row r="384" spans="1:10" ht="12.75">
      <c r="A384" s="20"/>
      <c r="B384" s="20"/>
      <c r="C384" s="20"/>
      <c r="D384" s="20"/>
      <c r="E384" s="20"/>
      <c r="F384" s="20"/>
      <c r="H384" s="233"/>
      <c r="I384" s="233"/>
      <c r="J384" s="233"/>
    </row>
    <row r="385" spans="1:10" ht="12.75">
      <c r="A385" s="20"/>
      <c r="B385" s="20"/>
      <c r="C385" s="20"/>
      <c r="D385" s="20"/>
      <c r="E385" s="20"/>
      <c r="F385" s="20"/>
      <c r="H385" s="233"/>
      <c r="I385" s="233"/>
      <c r="J385" s="233"/>
    </row>
    <row r="386" spans="1:10" ht="12.75">
      <c r="A386" s="20"/>
      <c r="B386" s="20"/>
      <c r="C386" s="20"/>
      <c r="D386" s="20"/>
      <c r="E386" s="20"/>
      <c r="F386" s="20"/>
      <c r="H386" s="233"/>
      <c r="I386" s="233"/>
      <c r="J386" s="233"/>
    </row>
    <row r="387" spans="1:10" ht="12.75">
      <c r="A387" s="20"/>
      <c r="B387" s="20"/>
      <c r="C387" s="20"/>
      <c r="D387" s="20"/>
      <c r="E387" s="20"/>
      <c r="F387" s="20"/>
      <c r="H387" s="233"/>
      <c r="I387" s="233"/>
      <c r="J387" s="233"/>
    </row>
    <row r="388" spans="1:10" ht="12.75">
      <c r="A388" s="20"/>
      <c r="B388" s="20"/>
      <c r="C388" s="20"/>
      <c r="D388" s="20"/>
      <c r="E388" s="20"/>
      <c r="F388" s="20"/>
      <c r="H388" s="233"/>
      <c r="I388" s="233"/>
      <c r="J388" s="233"/>
    </row>
    <row r="389" spans="1:10" ht="12.75">
      <c r="A389" s="20"/>
      <c r="B389" s="20"/>
      <c r="C389" s="20"/>
      <c r="D389" s="20"/>
      <c r="E389" s="20"/>
      <c r="F389" s="20"/>
      <c r="H389" s="233"/>
      <c r="I389" s="233"/>
      <c r="J389" s="233"/>
    </row>
    <row r="390" spans="1:11" ht="12.75">
      <c r="A390" s="20"/>
      <c r="B390" s="20"/>
      <c r="C390" s="20"/>
      <c r="D390" s="20"/>
      <c r="E390" s="20"/>
      <c r="F390" s="20"/>
      <c r="H390" s="233"/>
      <c r="I390" s="233"/>
      <c r="J390" s="233"/>
      <c r="K390" s="233"/>
    </row>
    <row r="391" spans="1:6" ht="12.75">
      <c r="A391" s="20"/>
      <c r="B391" s="20"/>
      <c r="C391" s="20"/>
      <c r="D391" s="20"/>
      <c r="E391" s="20"/>
      <c r="F391" s="20"/>
    </row>
    <row r="392" spans="1:10" ht="12.75">
      <c r="A392" s="20"/>
      <c r="B392" s="20"/>
      <c r="C392" s="20"/>
      <c r="D392" s="20"/>
      <c r="E392" s="20"/>
      <c r="F392" s="20"/>
      <c r="H392" s="233"/>
      <c r="I392" s="233"/>
      <c r="J392" s="233"/>
    </row>
    <row r="393" spans="1:10" ht="12.75">
      <c r="A393" s="20"/>
      <c r="B393" s="20"/>
      <c r="C393" s="20"/>
      <c r="D393" s="20"/>
      <c r="E393" s="20"/>
      <c r="F393" s="20"/>
      <c r="H393" s="233"/>
      <c r="I393" s="233"/>
      <c r="J393" s="233"/>
    </row>
    <row r="394" spans="1:6" ht="12.75">
      <c r="A394" s="20"/>
      <c r="B394" s="20"/>
      <c r="C394" s="20"/>
      <c r="D394" s="20"/>
      <c r="E394" s="20"/>
      <c r="F394" s="20"/>
    </row>
    <row r="395" spans="1:11" ht="12.75">
      <c r="A395" s="20"/>
      <c r="B395" s="20"/>
      <c r="C395" s="20"/>
      <c r="D395" s="20"/>
      <c r="E395" s="20"/>
      <c r="F395" s="20"/>
      <c r="H395" s="233"/>
      <c r="I395" s="233"/>
      <c r="J395" s="233"/>
      <c r="K395" s="233"/>
    </row>
    <row r="396" spans="1:11" ht="12.75">
      <c r="A396" s="20"/>
      <c r="B396" s="20"/>
      <c r="C396" s="20"/>
      <c r="D396" s="20"/>
      <c r="E396" s="20"/>
      <c r="F396" s="20"/>
      <c r="H396" s="233"/>
      <c r="I396" s="233"/>
      <c r="J396" s="233"/>
      <c r="K396" s="233"/>
    </row>
    <row r="397" spans="1:11" ht="12.75">
      <c r="A397" s="20"/>
      <c r="B397" s="20"/>
      <c r="C397" s="20"/>
      <c r="D397" s="20"/>
      <c r="E397" s="20"/>
      <c r="F397" s="20"/>
      <c r="H397" s="233"/>
      <c r="I397" s="233"/>
      <c r="J397" s="233"/>
      <c r="K397" s="233"/>
    </row>
    <row r="398" spans="1:11" ht="12.75">
      <c r="A398" s="20"/>
      <c r="B398" s="20"/>
      <c r="C398" s="20"/>
      <c r="D398" s="20"/>
      <c r="E398" s="20"/>
      <c r="F398" s="20"/>
      <c r="H398" s="233"/>
      <c r="I398" s="233"/>
      <c r="J398" s="233"/>
      <c r="K398" s="233"/>
    </row>
    <row r="399" spans="1:11" ht="12.75">
      <c r="A399" s="20"/>
      <c r="B399" s="20"/>
      <c r="C399" s="20"/>
      <c r="D399" s="20"/>
      <c r="E399" s="20"/>
      <c r="F399" s="20"/>
      <c r="H399" s="233"/>
      <c r="I399" s="233"/>
      <c r="J399" s="233"/>
      <c r="K399" s="233"/>
    </row>
    <row r="400" spans="1:11" ht="12.75">
      <c r="A400" s="20"/>
      <c r="B400" s="20"/>
      <c r="C400" s="20"/>
      <c r="D400" s="20"/>
      <c r="E400" s="20"/>
      <c r="F400" s="20"/>
      <c r="H400" s="233"/>
      <c r="I400" s="233"/>
      <c r="J400" s="233"/>
      <c r="K400" s="233"/>
    </row>
    <row r="401" spans="1:10" ht="12.75">
      <c r="A401" s="20"/>
      <c r="B401" s="20"/>
      <c r="C401" s="20"/>
      <c r="D401" s="20"/>
      <c r="E401" s="20"/>
      <c r="F401" s="20"/>
      <c r="H401" s="233"/>
      <c r="I401" s="233"/>
      <c r="J401" s="233"/>
    </row>
    <row r="402" spans="1:10" ht="12.75">
      <c r="A402" s="20"/>
      <c r="B402" s="20"/>
      <c r="C402" s="20"/>
      <c r="D402" s="20"/>
      <c r="E402" s="20"/>
      <c r="F402" s="20"/>
      <c r="H402" s="233"/>
      <c r="I402" s="233"/>
      <c r="J402" s="233"/>
    </row>
    <row r="403" spans="1:10" ht="12.75">
      <c r="A403" s="20"/>
      <c r="B403" s="20"/>
      <c r="C403" s="20"/>
      <c r="D403" s="20"/>
      <c r="E403" s="20"/>
      <c r="F403" s="20"/>
      <c r="H403" s="233"/>
      <c r="I403" s="233"/>
      <c r="J403" s="233"/>
    </row>
    <row r="404" spans="1:13" ht="12.75">
      <c r="A404" s="20"/>
      <c r="B404" s="20"/>
      <c r="C404" s="20"/>
      <c r="D404" s="20"/>
      <c r="E404" s="20"/>
      <c r="F404" s="20"/>
      <c r="H404" s="233"/>
      <c r="I404" s="233"/>
      <c r="J404" s="233"/>
      <c r="K404" s="233"/>
      <c r="L404" s="233"/>
      <c r="M404" s="233"/>
    </row>
    <row r="405" spans="1:10" ht="12.75">
      <c r="A405" s="20"/>
      <c r="B405" s="20"/>
      <c r="C405" s="20"/>
      <c r="D405" s="20"/>
      <c r="E405" s="20"/>
      <c r="F405" s="20"/>
      <c r="H405" s="233"/>
      <c r="I405" s="233"/>
      <c r="J405" s="233"/>
    </row>
    <row r="406" spans="1:10" ht="12.75">
      <c r="A406" s="20"/>
      <c r="B406" s="20"/>
      <c r="C406" s="20"/>
      <c r="D406" s="20"/>
      <c r="E406" s="20"/>
      <c r="F406" s="20"/>
      <c r="H406" s="233"/>
      <c r="I406" s="233"/>
      <c r="J406" s="233"/>
    </row>
    <row r="407" spans="1:10" ht="12.75">
      <c r="A407" s="20"/>
      <c r="B407" s="20"/>
      <c r="C407" s="20"/>
      <c r="D407" s="20"/>
      <c r="E407" s="20"/>
      <c r="F407" s="20"/>
      <c r="H407" s="233"/>
      <c r="I407" s="233"/>
      <c r="J407" s="233"/>
    </row>
    <row r="408" spans="1:10" ht="12.75">
      <c r="A408" s="20"/>
      <c r="B408" s="20"/>
      <c r="C408" s="20"/>
      <c r="D408" s="20"/>
      <c r="E408" s="20"/>
      <c r="F408" s="20"/>
      <c r="H408" s="233"/>
      <c r="I408" s="233"/>
      <c r="J408" s="233"/>
    </row>
    <row r="409" spans="1:11" ht="12.75">
      <c r="A409" s="20"/>
      <c r="B409" s="20"/>
      <c r="C409" s="20"/>
      <c r="D409" s="20"/>
      <c r="E409" s="20"/>
      <c r="F409" s="20"/>
      <c r="H409" s="233"/>
      <c r="I409" s="233"/>
      <c r="J409" s="233"/>
      <c r="K409" s="233"/>
    </row>
    <row r="410" spans="1:11" ht="12.75">
      <c r="A410" s="20"/>
      <c r="B410" s="20"/>
      <c r="C410" s="20"/>
      <c r="D410" s="20"/>
      <c r="E410" s="20"/>
      <c r="F410" s="20"/>
      <c r="H410" s="233"/>
      <c r="I410" s="233"/>
      <c r="J410" s="233"/>
      <c r="K410" s="233"/>
    </row>
    <row r="411" spans="1:11" ht="12.75">
      <c r="A411" s="20"/>
      <c r="B411" s="20"/>
      <c r="C411" s="20"/>
      <c r="D411" s="20"/>
      <c r="E411" s="20"/>
      <c r="F411" s="20"/>
      <c r="H411" s="233"/>
      <c r="I411" s="233"/>
      <c r="J411" s="233"/>
      <c r="K411" s="233"/>
    </row>
    <row r="412" spans="1:11" ht="12.75">
      <c r="A412" s="20"/>
      <c r="B412" s="20"/>
      <c r="C412" s="20"/>
      <c r="D412" s="20"/>
      <c r="E412" s="20"/>
      <c r="F412" s="20"/>
      <c r="H412" s="233"/>
      <c r="I412" s="233"/>
      <c r="J412" s="233"/>
      <c r="K412" s="233"/>
    </row>
    <row r="413" spans="1:10" ht="12.75">
      <c r="A413" s="20"/>
      <c r="B413" s="20"/>
      <c r="C413" s="20"/>
      <c r="D413" s="20"/>
      <c r="E413" s="20"/>
      <c r="F413" s="20"/>
      <c r="H413" s="233"/>
      <c r="I413" s="233"/>
      <c r="J413" s="233"/>
    </row>
    <row r="414" spans="1:11" ht="12.75">
      <c r="A414" s="20"/>
      <c r="B414" s="20"/>
      <c r="C414" s="20"/>
      <c r="D414" s="20"/>
      <c r="E414" s="20"/>
      <c r="F414" s="20"/>
      <c r="H414" s="233"/>
      <c r="I414" s="233"/>
      <c r="J414" s="233"/>
      <c r="K414" s="233"/>
    </row>
    <row r="415" spans="1:11" ht="12.75">
      <c r="A415" s="20"/>
      <c r="B415" s="20"/>
      <c r="C415" s="20"/>
      <c r="D415" s="20"/>
      <c r="E415" s="20"/>
      <c r="F415" s="20"/>
      <c r="H415" s="233"/>
      <c r="I415" s="233"/>
      <c r="J415" s="233"/>
      <c r="K415" s="233"/>
    </row>
    <row r="416" spans="1:10" ht="12.75">
      <c r="A416" s="20"/>
      <c r="B416" s="20"/>
      <c r="C416" s="20"/>
      <c r="D416" s="20"/>
      <c r="E416" s="20"/>
      <c r="F416" s="20"/>
      <c r="H416" s="233"/>
      <c r="I416" s="233"/>
      <c r="J416" s="233"/>
    </row>
    <row r="417" spans="1:10" ht="12.75">
      <c r="A417" s="20"/>
      <c r="B417" s="20"/>
      <c r="C417" s="20"/>
      <c r="D417" s="20"/>
      <c r="E417" s="20"/>
      <c r="F417" s="20"/>
      <c r="H417" s="233"/>
      <c r="I417" s="233"/>
      <c r="J417" s="233"/>
    </row>
    <row r="418" spans="1:11" ht="12.75">
      <c r="A418" s="20"/>
      <c r="B418" s="20"/>
      <c r="C418" s="20"/>
      <c r="D418" s="20"/>
      <c r="E418" s="20"/>
      <c r="F418" s="20"/>
      <c r="H418" s="233"/>
      <c r="I418" s="233"/>
      <c r="J418" s="233"/>
      <c r="K418" s="233"/>
    </row>
    <row r="419" spans="1:11" ht="12.75">
      <c r="A419" s="20"/>
      <c r="B419" s="20"/>
      <c r="C419" s="20"/>
      <c r="D419" s="20"/>
      <c r="E419" s="20"/>
      <c r="F419" s="20"/>
      <c r="H419" s="233"/>
      <c r="I419" s="233"/>
      <c r="J419" s="233"/>
      <c r="K419" s="233"/>
    </row>
    <row r="420" spans="1:11" ht="12.75">
      <c r="A420" s="20"/>
      <c r="B420" s="20"/>
      <c r="C420" s="20"/>
      <c r="D420" s="20"/>
      <c r="E420" s="20"/>
      <c r="F420" s="20"/>
      <c r="H420" s="233"/>
      <c r="I420" s="233"/>
      <c r="J420" s="233"/>
      <c r="K420" s="233"/>
    </row>
    <row r="421" spans="1:11" ht="12.75">
      <c r="A421" s="20"/>
      <c r="B421" s="20"/>
      <c r="C421" s="20"/>
      <c r="D421" s="20"/>
      <c r="E421" s="20"/>
      <c r="F421" s="20"/>
      <c r="H421" s="233"/>
      <c r="I421" s="233"/>
      <c r="J421" s="233"/>
      <c r="K421" s="233"/>
    </row>
    <row r="422" spans="1:10" ht="12.75">
      <c r="A422" s="20"/>
      <c r="B422" s="20"/>
      <c r="C422" s="20"/>
      <c r="D422" s="20"/>
      <c r="E422" s="20"/>
      <c r="F422" s="20"/>
      <c r="H422" s="233"/>
      <c r="I422" s="233"/>
      <c r="J422" s="233"/>
    </row>
    <row r="423" spans="1:10" ht="12.75">
      <c r="A423" s="20"/>
      <c r="B423" s="20"/>
      <c r="C423" s="20"/>
      <c r="D423" s="20"/>
      <c r="E423" s="20"/>
      <c r="F423" s="20"/>
      <c r="H423" s="233"/>
      <c r="I423" s="233"/>
      <c r="J423" s="233"/>
    </row>
    <row r="424" spans="1:10" ht="12.75">
      <c r="A424" s="20"/>
      <c r="B424" s="20"/>
      <c r="C424" s="20"/>
      <c r="D424" s="20"/>
      <c r="E424" s="20"/>
      <c r="F424" s="20"/>
      <c r="H424" s="233"/>
      <c r="I424" s="233"/>
      <c r="J424" s="233"/>
    </row>
    <row r="425" spans="1:10" ht="12.75">
      <c r="A425" s="20"/>
      <c r="B425" s="20"/>
      <c r="C425" s="20"/>
      <c r="D425" s="20"/>
      <c r="E425" s="20"/>
      <c r="F425" s="20"/>
      <c r="H425" s="233"/>
      <c r="I425" s="233"/>
      <c r="J425" s="233"/>
    </row>
    <row r="426" spans="1:11" ht="12.75">
      <c r="A426" s="20"/>
      <c r="B426" s="20"/>
      <c r="C426" s="20"/>
      <c r="D426" s="20"/>
      <c r="E426" s="20"/>
      <c r="F426" s="20"/>
      <c r="H426" s="233"/>
      <c r="I426" s="233"/>
      <c r="J426" s="233"/>
      <c r="K426" s="233"/>
    </row>
    <row r="427" spans="1:11" ht="12.75">
      <c r="A427" s="20"/>
      <c r="B427" s="20"/>
      <c r="C427" s="20"/>
      <c r="D427" s="20"/>
      <c r="E427" s="20"/>
      <c r="F427" s="20"/>
      <c r="H427" s="233"/>
      <c r="I427" s="233"/>
      <c r="J427" s="233"/>
      <c r="K427" s="233"/>
    </row>
    <row r="428" spans="1:11" ht="12.75">
      <c r="A428" s="20"/>
      <c r="B428" s="20"/>
      <c r="C428" s="20"/>
      <c r="D428" s="20"/>
      <c r="E428" s="20"/>
      <c r="F428" s="20"/>
      <c r="H428" s="233"/>
      <c r="I428" s="233"/>
      <c r="J428" s="233"/>
      <c r="K428" s="233"/>
    </row>
    <row r="429" spans="1:11" ht="12.75">
      <c r="A429" s="20"/>
      <c r="B429" s="20"/>
      <c r="C429" s="20"/>
      <c r="D429" s="20"/>
      <c r="E429" s="20"/>
      <c r="F429" s="20"/>
      <c r="H429" s="233"/>
      <c r="I429" s="233"/>
      <c r="J429" s="233"/>
      <c r="K429" s="233"/>
    </row>
    <row r="430" spans="1:11" ht="12.75">
      <c r="A430" s="20"/>
      <c r="B430" s="20"/>
      <c r="C430" s="20"/>
      <c r="D430" s="20"/>
      <c r="E430" s="20"/>
      <c r="F430" s="20"/>
      <c r="H430" s="233"/>
      <c r="I430" s="233"/>
      <c r="J430" s="233"/>
      <c r="K430" s="233"/>
    </row>
    <row r="431" spans="1:11" ht="12.75">
      <c r="A431" s="20"/>
      <c r="B431" s="20"/>
      <c r="C431" s="20"/>
      <c r="D431" s="20"/>
      <c r="E431" s="20"/>
      <c r="F431" s="20"/>
      <c r="H431" s="233"/>
      <c r="I431" s="233"/>
      <c r="J431" s="233"/>
      <c r="K431" s="233"/>
    </row>
    <row r="432" spans="1:11" ht="12.75">
      <c r="A432" s="20"/>
      <c r="B432" s="20"/>
      <c r="C432" s="20"/>
      <c r="D432" s="20"/>
      <c r="E432" s="20"/>
      <c r="F432" s="20"/>
      <c r="H432" s="233"/>
      <c r="I432" s="233"/>
      <c r="J432" s="233"/>
      <c r="K432" s="233"/>
    </row>
    <row r="433" spans="1:11" ht="12.75">
      <c r="A433" s="20"/>
      <c r="B433" s="20"/>
      <c r="C433" s="20"/>
      <c r="D433" s="20"/>
      <c r="E433" s="20"/>
      <c r="F433" s="20"/>
      <c r="H433" s="233"/>
      <c r="I433" s="233"/>
      <c r="J433" s="233"/>
      <c r="K433" s="233"/>
    </row>
    <row r="434" spans="1:11" ht="12.75">
      <c r="A434" s="20"/>
      <c r="B434" s="20"/>
      <c r="C434" s="20"/>
      <c r="D434" s="20"/>
      <c r="E434" s="20"/>
      <c r="F434" s="20"/>
      <c r="H434" s="233"/>
      <c r="I434" s="233"/>
      <c r="J434" s="233"/>
      <c r="K434" s="233"/>
    </row>
    <row r="435" spans="1:11" ht="12.75">
      <c r="A435" s="20"/>
      <c r="B435" s="20"/>
      <c r="C435" s="20"/>
      <c r="D435" s="20"/>
      <c r="E435" s="20"/>
      <c r="F435" s="20"/>
      <c r="H435" s="233"/>
      <c r="I435" s="233"/>
      <c r="J435" s="233"/>
      <c r="K435" s="233"/>
    </row>
    <row r="436" spans="1:11" ht="12.75">
      <c r="A436" s="20"/>
      <c r="B436" s="20"/>
      <c r="C436" s="20"/>
      <c r="D436" s="20"/>
      <c r="E436" s="20"/>
      <c r="F436" s="20"/>
      <c r="H436" s="233"/>
      <c r="I436" s="233"/>
      <c r="J436" s="233"/>
      <c r="K436" s="233"/>
    </row>
    <row r="437" spans="1:10" ht="12.75">
      <c r="A437" s="20"/>
      <c r="B437" s="20"/>
      <c r="C437" s="20"/>
      <c r="D437" s="20"/>
      <c r="E437" s="20"/>
      <c r="F437" s="20"/>
      <c r="H437" s="233"/>
      <c r="I437" s="233"/>
      <c r="J437" s="233"/>
    </row>
    <row r="438" spans="1:10" ht="12.75">
      <c r="A438" s="20"/>
      <c r="B438" s="20"/>
      <c r="C438" s="20"/>
      <c r="D438" s="20"/>
      <c r="E438" s="20"/>
      <c r="F438" s="20"/>
      <c r="H438" s="233"/>
      <c r="I438" s="233"/>
      <c r="J438" s="233"/>
    </row>
    <row r="439" spans="1:10" ht="12.75">
      <c r="A439" s="20"/>
      <c r="B439" s="20"/>
      <c r="C439" s="20"/>
      <c r="D439" s="20"/>
      <c r="E439" s="20"/>
      <c r="F439" s="20"/>
      <c r="H439" s="233"/>
      <c r="I439" s="233"/>
      <c r="J439" s="233"/>
    </row>
    <row r="440" spans="1:11" ht="12.75">
      <c r="A440" s="20"/>
      <c r="B440" s="20"/>
      <c r="C440" s="20"/>
      <c r="D440" s="20"/>
      <c r="E440" s="20"/>
      <c r="F440" s="20"/>
      <c r="H440" s="233"/>
      <c r="I440" s="233"/>
      <c r="J440" s="233"/>
      <c r="K440" s="233"/>
    </row>
    <row r="441" spans="1:11" ht="12.75">
      <c r="A441" s="20"/>
      <c r="B441" s="20"/>
      <c r="C441" s="20"/>
      <c r="D441" s="20"/>
      <c r="E441" s="20"/>
      <c r="F441" s="20"/>
      <c r="H441" s="233"/>
      <c r="I441" s="233"/>
      <c r="J441" s="233"/>
      <c r="K441" s="233"/>
    </row>
    <row r="442" spans="1:10" ht="12.75">
      <c r="A442" s="20"/>
      <c r="B442" s="20"/>
      <c r="C442" s="20"/>
      <c r="D442" s="20"/>
      <c r="E442" s="20"/>
      <c r="F442" s="20"/>
      <c r="H442" s="233"/>
      <c r="I442" s="233"/>
      <c r="J442" s="233"/>
    </row>
    <row r="443" spans="1:10" ht="12.75">
      <c r="A443" s="20"/>
      <c r="B443" s="20"/>
      <c r="C443" s="20"/>
      <c r="D443" s="20"/>
      <c r="E443" s="20"/>
      <c r="F443" s="20"/>
      <c r="H443" s="233"/>
      <c r="I443" s="233"/>
      <c r="J443" s="233"/>
    </row>
    <row r="444" spans="1:10" ht="12.75">
      <c r="A444" s="20"/>
      <c r="B444" s="20"/>
      <c r="C444" s="20"/>
      <c r="D444" s="20"/>
      <c r="E444" s="20"/>
      <c r="F444" s="20"/>
      <c r="H444" s="233"/>
      <c r="I444" s="233"/>
      <c r="J444" s="233"/>
    </row>
    <row r="445" spans="1:10" ht="12.75">
      <c r="A445" s="20"/>
      <c r="B445" s="20"/>
      <c r="C445" s="20"/>
      <c r="D445" s="20"/>
      <c r="E445" s="20"/>
      <c r="F445" s="20"/>
      <c r="H445" s="233"/>
      <c r="I445" s="233"/>
      <c r="J445" s="233"/>
    </row>
    <row r="446" spans="1:11" ht="12.75">
      <c r="A446" s="20"/>
      <c r="B446" s="20"/>
      <c r="C446" s="20"/>
      <c r="D446" s="20"/>
      <c r="E446" s="20"/>
      <c r="F446" s="20"/>
      <c r="H446" s="233"/>
      <c r="I446" s="233"/>
      <c r="J446" s="233"/>
      <c r="K446" s="233"/>
    </row>
    <row r="447" spans="1:11" ht="12.75">
      <c r="A447" s="20"/>
      <c r="B447" s="20"/>
      <c r="C447" s="20"/>
      <c r="D447" s="20"/>
      <c r="E447" s="20"/>
      <c r="F447" s="20"/>
      <c r="H447" s="233"/>
      <c r="I447" s="233"/>
      <c r="J447" s="233"/>
      <c r="K447" s="233"/>
    </row>
    <row r="448" spans="1:13" ht="12.75">
      <c r="A448" s="20"/>
      <c r="B448" s="20"/>
      <c r="C448" s="20"/>
      <c r="D448" s="20"/>
      <c r="E448" s="20"/>
      <c r="F448" s="20"/>
      <c r="J448" s="233"/>
      <c r="M448" s="233"/>
    </row>
    <row r="449" spans="1:11" ht="12.75">
      <c r="A449" s="20"/>
      <c r="B449" s="20"/>
      <c r="C449" s="20"/>
      <c r="D449" s="20"/>
      <c r="E449" s="20"/>
      <c r="F449" s="20"/>
      <c r="H449" s="233"/>
      <c r="I449" s="233"/>
      <c r="J449" s="233"/>
      <c r="K449" s="233"/>
    </row>
    <row r="450" spans="1:11" ht="12.75">
      <c r="A450" s="20"/>
      <c r="B450" s="20"/>
      <c r="C450" s="20"/>
      <c r="D450" s="20"/>
      <c r="E450" s="20"/>
      <c r="F450" s="20"/>
      <c r="H450" s="233"/>
      <c r="I450" s="233"/>
      <c r="J450" s="233"/>
      <c r="K450" s="233"/>
    </row>
    <row r="451" spans="1:10" ht="12.75">
      <c r="A451" s="20"/>
      <c r="B451" s="20"/>
      <c r="C451" s="20"/>
      <c r="D451" s="20"/>
      <c r="E451" s="20"/>
      <c r="F451" s="20"/>
      <c r="H451" s="233"/>
      <c r="I451" s="233"/>
      <c r="J451" s="233"/>
    </row>
    <row r="452" spans="1:10" ht="12.75">
      <c r="A452" s="20"/>
      <c r="B452" s="20"/>
      <c r="C452" s="20"/>
      <c r="D452" s="20"/>
      <c r="E452" s="20"/>
      <c r="F452" s="20"/>
      <c r="H452" s="233"/>
      <c r="I452" s="233"/>
      <c r="J452" s="233"/>
    </row>
    <row r="453" spans="1:10" ht="12.75">
      <c r="A453" s="20"/>
      <c r="B453" s="20"/>
      <c r="C453" s="20"/>
      <c r="D453" s="20"/>
      <c r="E453" s="20"/>
      <c r="F453" s="20"/>
      <c r="H453" s="233"/>
      <c r="I453" s="233"/>
      <c r="J453" s="233"/>
    </row>
    <row r="454" spans="1:10" ht="12.75">
      <c r="A454" s="20"/>
      <c r="B454" s="20"/>
      <c r="C454" s="20"/>
      <c r="D454" s="20"/>
      <c r="E454" s="20"/>
      <c r="F454" s="20"/>
      <c r="H454" s="233"/>
      <c r="I454" s="233"/>
      <c r="J454" s="233"/>
    </row>
    <row r="455" spans="8:11" ht="12.75">
      <c r="H455" s="233"/>
      <c r="I455" s="233"/>
      <c r="J455" s="233"/>
      <c r="K455" s="233"/>
    </row>
    <row r="456" spans="8:11" ht="12.75">
      <c r="H456" s="233"/>
      <c r="I456" s="233"/>
      <c r="J456" s="233"/>
      <c r="K456" s="233"/>
    </row>
    <row r="457" spans="8:11" ht="12.75">
      <c r="H457" s="233"/>
      <c r="I457" s="233"/>
      <c r="J457" s="233"/>
      <c r="K457" s="233"/>
    </row>
    <row r="458" spans="8:11" ht="12.75">
      <c r="H458" s="233"/>
      <c r="I458" s="233"/>
      <c r="J458" s="233"/>
      <c r="K458" s="233"/>
    </row>
    <row r="459" spans="10:13" ht="12.75">
      <c r="J459" s="233"/>
      <c r="K459" s="233"/>
      <c r="L459" s="233"/>
      <c r="M459" s="233"/>
    </row>
    <row r="460" spans="8:11" ht="12.75">
      <c r="H460" s="233"/>
      <c r="I460" s="233"/>
      <c r="J460" s="233"/>
      <c r="K460" s="233"/>
    </row>
    <row r="461" spans="8:11" ht="12.75">
      <c r="H461" s="233"/>
      <c r="I461" s="233"/>
      <c r="J461" s="233"/>
      <c r="K461" s="233"/>
    </row>
    <row r="462" spans="8:10" ht="12.75">
      <c r="H462" s="233"/>
      <c r="I462" s="233"/>
      <c r="J462" s="233"/>
    </row>
    <row r="463" spans="8:10" ht="12.75">
      <c r="H463" s="233"/>
      <c r="I463" s="233"/>
      <c r="J463" s="233"/>
    </row>
    <row r="464" spans="8:13" ht="12.75">
      <c r="H464" s="233"/>
      <c r="I464" s="233"/>
      <c r="J464" s="233"/>
      <c r="K464" s="233"/>
      <c r="L464" s="233"/>
      <c r="M464" s="233"/>
    </row>
    <row r="465" spans="8:10" ht="12.75">
      <c r="H465" s="233"/>
      <c r="I465" s="233"/>
      <c r="J465" s="233"/>
    </row>
    <row r="466" spans="8:10" ht="12.75">
      <c r="H466" s="233"/>
      <c r="I466" s="233"/>
      <c r="J466" s="233"/>
    </row>
    <row r="467" spans="8:10" ht="12.75">
      <c r="H467" s="233"/>
      <c r="I467" s="233"/>
      <c r="J467" s="233"/>
    </row>
    <row r="468" spans="8:10" ht="12.75">
      <c r="H468" s="233"/>
      <c r="I468" s="233"/>
      <c r="J468" s="233"/>
    </row>
    <row r="469" spans="8:10" ht="12.75">
      <c r="H469" s="233"/>
      <c r="I469" s="233"/>
      <c r="J469" s="233"/>
    </row>
    <row r="470" spans="8:10" ht="12.75">
      <c r="H470" s="233"/>
      <c r="I470" s="233"/>
      <c r="J470" s="233"/>
    </row>
    <row r="471" spans="8:11" ht="12.75">
      <c r="H471" s="233"/>
      <c r="I471" s="233"/>
      <c r="J471" s="233"/>
      <c r="K471" s="233"/>
    </row>
    <row r="472" spans="8:11" ht="12.75">
      <c r="H472" s="233"/>
      <c r="I472" s="233"/>
      <c r="J472" s="233"/>
      <c r="K472" s="233"/>
    </row>
    <row r="473" spans="8:11" ht="12.75">
      <c r="H473" s="233"/>
      <c r="I473" s="233"/>
      <c r="J473" s="233"/>
      <c r="K473" s="233"/>
    </row>
    <row r="474" spans="8:10" ht="12.75">
      <c r="H474" s="233"/>
      <c r="I474" s="233"/>
      <c r="J474" s="233"/>
    </row>
    <row r="475" spans="8:10" ht="12.75">
      <c r="H475" s="233"/>
      <c r="I475" s="233"/>
      <c r="J475" s="233"/>
    </row>
    <row r="476" spans="8:10" ht="12.75">
      <c r="H476" s="233"/>
      <c r="I476" s="233"/>
      <c r="J476" s="233"/>
    </row>
    <row r="477" spans="8:10" ht="12.75">
      <c r="H477" s="233"/>
      <c r="I477" s="233"/>
      <c r="J477" s="233"/>
    </row>
    <row r="478" spans="8:10" ht="12.75">
      <c r="H478" s="233"/>
      <c r="I478" s="233"/>
      <c r="J478" s="233"/>
    </row>
    <row r="479" spans="8:10" ht="12.75">
      <c r="H479" s="233"/>
      <c r="I479" s="233"/>
      <c r="J479" s="233"/>
    </row>
    <row r="480" spans="8:10" ht="12.75">
      <c r="H480" s="233"/>
      <c r="I480" s="233"/>
      <c r="J480" s="233"/>
    </row>
    <row r="481" spans="8:10" ht="12.75">
      <c r="H481" s="233"/>
      <c r="I481" s="233"/>
      <c r="J481" s="233"/>
    </row>
    <row r="482" spans="8:10" ht="12.75">
      <c r="H482" s="233"/>
      <c r="I482" s="233"/>
      <c r="J482" s="233"/>
    </row>
    <row r="483" spans="8:10" ht="12.75">
      <c r="H483" s="233"/>
      <c r="I483" s="233"/>
      <c r="J483" s="233"/>
    </row>
    <row r="484" spans="8:10" ht="12.75">
      <c r="H484" s="233"/>
      <c r="I484" s="233"/>
      <c r="J484" s="233"/>
    </row>
    <row r="485" spans="8:10" ht="12.75">
      <c r="H485" s="233"/>
      <c r="I485" s="233"/>
      <c r="J485" s="233"/>
    </row>
    <row r="486" spans="8:10" ht="12.75">
      <c r="H486" s="233"/>
      <c r="I486" s="233"/>
      <c r="J486" s="233"/>
    </row>
    <row r="487" spans="8:10" ht="12.75">
      <c r="H487" s="233"/>
      <c r="I487" s="233"/>
      <c r="J487" s="233"/>
    </row>
    <row r="488" spans="8:10" ht="12.75">
      <c r="H488" s="233"/>
      <c r="I488" s="233"/>
      <c r="J488" s="233"/>
    </row>
    <row r="489" spans="8:10" ht="12.75">
      <c r="H489" s="233"/>
      <c r="I489" s="233"/>
      <c r="J489" s="233"/>
    </row>
    <row r="490" spans="8:10" ht="12.75">
      <c r="H490" s="233"/>
      <c r="I490" s="233"/>
      <c r="J490" s="233"/>
    </row>
    <row r="491" spans="8:13" ht="12.75">
      <c r="H491" s="233"/>
      <c r="I491" s="233"/>
      <c r="J491" s="233"/>
      <c r="K491" s="233"/>
      <c r="L491" s="233"/>
      <c r="M491" s="233"/>
    </row>
    <row r="492" spans="8:13" ht="12.75">
      <c r="H492" s="233"/>
      <c r="I492" s="233"/>
      <c r="J492" s="233"/>
      <c r="K492" s="233"/>
      <c r="L492" s="233"/>
      <c r="M492" s="233"/>
    </row>
    <row r="493" spans="8:11" ht="12.75">
      <c r="H493" s="233"/>
      <c r="I493" s="233"/>
      <c r="J493" s="233"/>
      <c r="K493" s="233"/>
    </row>
    <row r="495" spans="8:10" ht="12.75">
      <c r="H495" s="233"/>
      <c r="I495" s="233"/>
      <c r="J495" s="233"/>
    </row>
    <row r="496" spans="8:10" ht="12.75">
      <c r="H496" s="233"/>
      <c r="I496" s="233"/>
      <c r="J496" s="233"/>
    </row>
    <row r="497" spans="8:10" ht="12.75">
      <c r="H497" s="233"/>
      <c r="I497" s="233"/>
      <c r="J497" s="233"/>
    </row>
    <row r="498" spans="8:10" ht="12.75">
      <c r="H498" s="233"/>
      <c r="I498" s="233"/>
      <c r="J498" s="233"/>
    </row>
    <row r="500" spans="10:11" ht="12.75">
      <c r="J500" s="233"/>
      <c r="K500" s="233"/>
    </row>
    <row r="501" spans="10:11" ht="12.75">
      <c r="J501" s="233"/>
      <c r="K501" s="233"/>
    </row>
    <row r="502" spans="10:11" ht="12.75">
      <c r="J502" s="233"/>
      <c r="K502" s="233"/>
    </row>
    <row r="503" spans="10:11" ht="12.75">
      <c r="J503" s="233"/>
      <c r="K503" s="233"/>
    </row>
    <row r="504" spans="10:11" ht="12.75">
      <c r="J504" s="233"/>
      <c r="K504" s="233"/>
    </row>
    <row r="505" spans="10:11" ht="12.75">
      <c r="J505" s="233"/>
      <c r="K505" s="233"/>
    </row>
    <row r="506" spans="8:10" ht="12.75">
      <c r="H506" s="233"/>
      <c r="I506" s="233"/>
      <c r="J506" s="233"/>
    </row>
    <row r="507" spans="8:10" ht="12.75">
      <c r="H507" s="233"/>
      <c r="I507" s="233"/>
      <c r="J507" s="233"/>
    </row>
    <row r="508" spans="10:11" ht="12.75">
      <c r="J508" s="233"/>
      <c r="K508" s="233"/>
    </row>
    <row r="509" spans="10:11" ht="12.75">
      <c r="J509" s="233"/>
      <c r="K509" s="233"/>
    </row>
    <row r="510" spans="10:11" ht="12.75">
      <c r="J510" s="233"/>
      <c r="K510" s="233"/>
    </row>
    <row r="511" spans="10:11" ht="12.75">
      <c r="J511" s="233"/>
      <c r="K511" s="233"/>
    </row>
    <row r="512" spans="10:11" ht="12.75">
      <c r="J512" s="233"/>
      <c r="K512" s="233"/>
    </row>
    <row r="513" spans="8:11" ht="12.75">
      <c r="H513" s="233"/>
      <c r="I513" s="233"/>
      <c r="J513" s="233"/>
      <c r="K513" s="233"/>
    </row>
    <row r="514" spans="8:10" ht="12.75">
      <c r="H514" s="233"/>
      <c r="I514" s="233"/>
      <c r="J514" s="233"/>
    </row>
    <row r="515" spans="8:11" ht="12.75">
      <c r="H515" s="233"/>
      <c r="I515" s="233"/>
      <c r="J515" s="233"/>
      <c r="K515" s="233"/>
    </row>
    <row r="517" spans="8:10" ht="12.75">
      <c r="H517" s="233"/>
      <c r="I517" s="233"/>
      <c r="J517" s="233"/>
    </row>
    <row r="518" spans="8:10" ht="12.75">
      <c r="H518" s="233"/>
      <c r="I518" s="233"/>
      <c r="J518" s="233"/>
    </row>
    <row r="519" spans="8:11" ht="12.75">
      <c r="H519" s="233"/>
      <c r="I519" s="233"/>
      <c r="J519" s="233"/>
      <c r="K519" s="233"/>
    </row>
    <row r="520" spans="8:10" ht="12.75">
      <c r="H520" s="233"/>
      <c r="I520" s="233"/>
      <c r="J520" s="233"/>
    </row>
    <row r="521" spans="8:11" ht="12.75">
      <c r="H521" s="233"/>
      <c r="I521" s="233"/>
      <c r="J521" s="233"/>
      <c r="K521" s="233"/>
    </row>
    <row r="522" spans="8:11" ht="12.75">
      <c r="H522" s="233"/>
      <c r="I522" s="233"/>
      <c r="J522" s="233"/>
      <c r="K522" s="233"/>
    </row>
    <row r="523" spans="10:11" ht="12.75">
      <c r="J523" s="233"/>
      <c r="K523" s="233"/>
    </row>
    <row r="524" spans="10:11" ht="12.75">
      <c r="J524" s="233"/>
      <c r="K524" s="233"/>
    </row>
    <row r="525" spans="10:11" ht="12.75">
      <c r="J525" s="233"/>
      <c r="K525" s="233"/>
    </row>
    <row r="526" spans="10:11" ht="12.75">
      <c r="J526" s="233"/>
      <c r="K526" s="233"/>
    </row>
    <row r="527" spans="10:11" ht="12.75">
      <c r="J527" s="233"/>
      <c r="K527" s="233"/>
    </row>
    <row r="528" spans="10:11" ht="12.75">
      <c r="J528" s="233"/>
      <c r="K528" s="233"/>
    </row>
    <row r="529" spans="8:11" ht="12.75">
      <c r="H529" s="233"/>
      <c r="I529" s="233"/>
      <c r="J529" s="233"/>
      <c r="K529" s="233"/>
    </row>
    <row r="530" spans="8:10" ht="12.75">
      <c r="H530" s="233"/>
      <c r="I530" s="233"/>
      <c r="J530" s="233"/>
    </row>
    <row r="531" spans="8:11" ht="12.75">
      <c r="H531" s="233"/>
      <c r="I531" s="233"/>
      <c r="J531" s="233"/>
      <c r="K531" s="233"/>
    </row>
    <row r="533" spans="10:11" ht="12.75">
      <c r="J533" s="233"/>
      <c r="K533" s="233"/>
    </row>
    <row r="534" spans="10:11" ht="12.75">
      <c r="J534" s="233"/>
      <c r="K534" s="233"/>
    </row>
    <row r="535" spans="10:11" ht="12.75">
      <c r="J535" s="233"/>
      <c r="K535" s="233"/>
    </row>
    <row r="536" spans="10:11" ht="12.75">
      <c r="J536" s="233"/>
      <c r="K536" s="233"/>
    </row>
    <row r="537" spans="5:10" ht="12.75">
      <c r="E537" s="248"/>
      <c r="H537" s="233"/>
      <c r="I537" s="233"/>
      <c r="J537" s="233"/>
    </row>
    <row r="538" spans="8:11" ht="12.75">
      <c r="H538" s="233"/>
      <c r="I538" s="233"/>
      <c r="J538" s="233"/>
      <c r="K538" s="233"/>
    </row>
    <row r="540" spans="10:11" ht="12.75">
      <c r="J540" s="233"/>
      <c r="K540" s="233"/>
    </row>
    <row r="541" spans="10:11" ht="12.75">
      <c r="J541" s="233"/>
      <c r="K541" s="233"/>
    </row>
    <row r="542" spans="8:10" ht="12.75">
      <c r="H542" s="233"/>
      <c r="I542" s="233"/>
      <c r="J542" s="233"/>
    </row>
    <row r="543" spans="8:10" ht="12.75">
      <c r="H543" s="233"/>
      <c r="I543" s="233"/>
      <c r="J543" s="233"/>
    </row>
    <row r="544" spans="8:13" ht="12.75">
      <c r="H544" s="233"/>
      <c r="I544" s="233"/>
      <c r="J544" s="233"/>
      <c r="K544" s="233"/>
      <c r="L544" s="233"/>
      <c r="M544" s="233"/>
    </row>
    <row r="545" spans="5:11" ht="12.75">
      <c r="E545" s="248"/>
      <c r="H545" s="233"/>
      <c r="I545" s="233"/>
      <c r="J545" s="233"/>
      <c r="K545" s="233"/>
    </row>
    <row r="546" spans="8:10" ht="12.75">
      <c r="H546" s="233"/>
      <c r="I546" s="233"/>
      <c r="J546" s="233"/>
    </row>
    <row r="547" spans="8:13" ht="12.75">
      <c r="H547" s="233"/>
      <c r="I547" s="233"/>
      <c r="J547" s="233"/>
      <c r="K547" s="233"/>
      <c r="L547" s="233"/>
      <c r="M547" s="233"/>
    </row>
  </sheetData>
  <sheetProtection/>
  <mergeCells count="53">
    <mergeCell ref="A16:C16"/>
    <mergeCell ref="A281:C281"/>
    <mergeCell ref="A282:C282"/>
    <mergeCell ref="A36:J36"/>
    <mergeCell ref="A106:J106"/>
    <mergeCell ref="A17:J17"/>
    <mergeCell ref="A19:C19"/>
    <mergeCell ref="A20:J20"/>
    <mergeCell ref="A209:C209"/>
    <mergeCell ref="A210:C210"/>
    <mergeCell ref="I1:J1"/>
    <mergeCell ref="A5:J5"/>
    <mergeCell ref="A7:J7"/>
    <mergeCell ref="I9:J9"/>
    <mergeCell ref="A12:J12"/>
    <mergeCell ref="A208:C208"/>
    <mergeCell ref="A109:J109"/>
    <mergeCell ref="A206:C206"/>
    <mergeCell ref="A207:C207"/>
    <mergeCell ref="A58:J58"/>
    <mergeCell ref="A275:C275"/>
    <mergeCell ref="A211:J211"/>
    <mergeCell ref="A215:C215"/>
    <mergeCell ref="A216:J216"/>
    <mergeCell ref="A230:C230"/>
    <mergeCell ref="A231:C231"/>
    <mergeCell ref="A232:C232"/>
    <mergeCell ref="A288:C288"/>
    <mergeCell ref="A293:F293"/>
    <mergeCell ref="A277:C277"/>
    <mergeCell ref="A278:J278"/>
    <mergeCell ref="A280:C280"/>
    <mergeCell ref="A283:C283"/>
    <mergeCell ref="A105:C105"/>
    <mergeCell ref="A284:C284"/>
    <mergeCell ref="A285:C285"/>
    <mergeCell ref="A286:C286"/>
    <mergeCell ref="A287:C287"/>
    <mergeCell ref="A233:J233"/>
    <mergeCell ref="A246:C246"/>
    <mergeCell ref="A247:C247"/>
    <mergeCell ref="A248:C248"/>
    <mergeCell ref="A249:J249"/>
    <mergeCell ref="A32:C32"/>
    <mergeCell ref="A33:F33"/>
    <mergeCell ref="A35:C35"/>
    <mergeCell ref="A276:C276"/>
    <mergeCell ref="G293:J293"/>
    <mergeCell ref="A30:C30"/>
    <mergeCell ref="A31:F31"/>
    <mergeCell ref="A49:C49"/>
    <mergeCell ref="A50:J50"/>
    <mergeCell ref="A57:C57"/>
  </mergeCells>
  <printOptions/>
  <pageMargins left="0.2" right="0.15748031496062992" top="0.31" bottom="0.2" header="0.72" footer="0.4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helga.neacsu</dc:creator>
  <cp:keywords/>
  <dc:description/>
  <cp:lastModifiedBy>Mariana Husar</cp:lastModifiedBy>
  <cp:lastPrinted>2019-07-04T11:25:18Z</cp:lastPrinted>
  <dcterms:created xsi:type="dcterms:W3CDTF">2015-08-20T07:59:35Z</dcterms:created>
  <dcterms:modified xsi:type="dcterms:W3CDTF">2019-07-11T14:23:32Z</dcterms:modified>
  <cp:category/>
  <cp:version/>
  <cp:contentType/>
  <cp:contentStatus/>
</cp:coreProperties>
</file>