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44525"/>
</workbook>
</file>

<file path=xl/calcChain.xml><?xml version="1.0" encoding="utf-8"?>
<calcChain xmlns="http://schemas.openxmlformats.org/spreadsheetml/2006/main">
  <c r="D32" i="3" l="1"/>
  <c r="D51" i="3" l="1"/>
  <c r="D47" i="3"/>
  <c r="D48" i="3"/>
  <c r="D49" i="3"/>
  <c r="D46" i="3"/>
  <c r="E643" i="2"/>
  <c r="E618" i="2"/>
  <c r="E610" i="2"/>
  <c r="E606" i="2"/>
  <c r="E594" i="2"/>
  <c r="E590" i="2"/>
  <c r="E584" i="2"/>
  <c r="E17" i="2" l="1"/>
  <c r="D22" i="2"/>
  <c r="D19" i="3" l="1"/>
  <c r="D17" i="3"/>
  <c r="D16" i="3"/>
  <c r="D15"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3" i="3"/>
  <c r="D34" i="3"/>
  <c r="D31" i="3"/>
  <c r="D28" i="3"/>
  <c r="D26" i="3"/>
  <c r="D25" i="3"/>
  <c r="D24" i="3"/>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E638" i="2" l="1"/>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F12" i="2" l="1"/>
  <c r="E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D12"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E13" i="2" l="1"/>
  <c r="E388" i="2"/>
  <c r="E198" i="2" s="1"/>
  <c r="E11" i="2" s="1"/>
  <c r="D388" i="2"/>
  <c r="D199" i="2"/>
  <c r="D15" i="2"/>
  <c r="D198" i="2" l="1"/>
  <c r="D11" i="2" s="1"/>
</calcChain>
</file>

<file path=xl/sharedStrings.xml><?xml version="1.0" encoding="utf-8"?>
<sst xmlns="http://schemas.openxmlformats.org/spreadsheetml/2006/main" count="715" uniqueCount="197">
  <si>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</si>
  <si>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</si>
  <si>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</si>
  <si>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</si>
  <si>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</si>
  <si>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</si>
  <si>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</si>
  <si>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</si>
  <si>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</si>
  <si>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</si>
  <si>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</si>
  <si>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</si>
  <si>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</si>
  <si>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</si>
  <si>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</si>
  <si>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</si>
  <si>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</si>
  <si>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</si>
  <si>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</si>
  <si>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</si>
  <si>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</si>
  <si>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</si>
  <si>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</si>
  <si>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</si>
  <si>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</si>
  <si>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</si>
  <si>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</si>
  <si>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</si>
  <si>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</si>
  <si>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</si>
  <si>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</si>
  <si>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</si>
  <si>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</si>
  <si>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</si>
  <si>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</si>
  <si>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</si>
  <si>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</si>
  <si>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</si>
  <si>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</si>
  <si>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</si>
  <si>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</si>
  <si>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</si>
  <si>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</si>
  <si>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</si>
  <si>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</si>
  <si>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</si>
  <si>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</si>
  <si>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</si>
  <si>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</si>
  <si>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</si>
  <si>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</si>
  <si>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</si>
  <si>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</si>
  <si>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</si>
  <si>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</si>
  <si>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</si>
  <si>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</si>
  <si>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</si>
  <si>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</si>
  <si>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</si>
  <si>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</si>
  <si>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</si>
  <si>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</si>
  <si>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</si>
  <si>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</si>
  <si>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</si>
  <si>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</si>
  <si>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</si>
  <si>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</si>
  <si>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</si>
  <si>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</si>
  <si>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</si>
  <si>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</si>
  <si>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</si>
  <si>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</si>
  <si>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</si>
  <si>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</si>
  <si>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</si>
  <si>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</si>
  <si>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</si>
  <si>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</si>
  <si>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</si>
  <si>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</si>
  <si>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</si>
  <si>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</si>
  <si>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</si>
  <si>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</si>
  <si>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</si>
  <si>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</si>
  <si>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</si>
  <si>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</si>
  <si>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</si>
  <si>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</si>
  <si>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</si>
  <si>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</si>
  <si>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</si>
  <si>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</si>
  <si>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</si>
  <si>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</si>
  <si>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</si>
  <si>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</si>
  <si>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</si>
  <si>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</si>
  <si>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</si>
  <si>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</si>
  <si>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</si>
  <si>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</si>
  <si>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</si>
  <si>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</si>
  <si>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</si>
  <si>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</si>
  <si>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</si>
  <si>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</si>
  <si>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</si>
  <si>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</si>
  <si>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</si>
  <si>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</si>
  <si>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</si>
  <si>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</si>
  <si>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</si>
  <si>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</si>
  <si>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</si>
  <si>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</si>
  <si>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</si>
  <si>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</si>
  <si>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</si>
  <si>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</si>
  <si>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</si>
  <si>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JUDEŢUL:____________</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</si>
  <si>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</si>
  <si>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</si>
  <si>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</si>
  <si>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</si>
  <si>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</si>
  <si>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</si>
  <si>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</si>
  <si>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</si>
  <si>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</si>
  <si>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</si>
  <si>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</si>
  <si>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</si>
  <si>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</si>
  <si>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</si>
  <si>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</si>
  <si>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</si>
  <si>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</si>
  <si>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</si>
  <si>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</si>
  <si>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</si>
  <si>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</si>
  <si>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</si>
  <si>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</si>
  <si>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</si>
  <si>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</si>
  <si>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</si>
  <si>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</si>
  <si>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</si>
  <si>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</si>
  <si>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</si>
  <si>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</si>
  <si>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</si>
  <si>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</si>
  <si>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</si>
  <si>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</si>
  <si>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</si>
  <si>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</si>
  <si>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</si>
  <si>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</si>
  <si>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</si>
  <si>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</si>
  <si>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</si>
  <si>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</si>
  <si>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</si>
  <si>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</si>
  <si>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</si>
  <si>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</si>
  <si>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</si>
  <si>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</si>
  <si>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</si>
  <si>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</si>
  <si>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</si>
  <si>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</si>
  <si>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</si>
  <si>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</si>
  <si>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</si>
  <si>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</si>
  <si>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INFLUENŢE</t>
  </si>
  <si>
    <t>BUGET RECTIFICAT 2018</t>
  </si>
  <si>
    <t>BUGET RECTIFICAT ÎN 26.04.2018</t>
  </si>
  <si>
    <t xml:space="preserve">               PRIMAR                                                                Ec. LUCICA URSU                                     Ec. TEREZIA BORBEI</t>
  </si>
  <si>
    <t>PREŞEDINTE DE ŞEDINŢĂ,</t>
  </si>
  <si>
    <t>ARDELEAN OCTAVIAN IULIAN</t>
  </si>
  <si>
    <t>MIHAELA MARIA RACOLŢA</t>
  </si>
  <si>
    <t>Anexa nr. 1.1 la H.C.L. nr. 118/31.05.2018</t>
  </si>
  <si>
    <t>SECRETAR,</t>
  </si>
  <si>
    <t>Anexa nr. 1 la H.C.L. nr. 118/31.05.2018</t>
  </si>
  <si>
    <r>
      <t xml:space="preserve">                            KERESK</t>
    </r>
    <r>
      <rPr>
        <sz val="9"/>
        <rFont val="Calibri"/>
        <family val="2"/>
        <charset val="238"/>
      </rPr>
      <t>É</t>
    </r>
    <r>
      <rPr>
        <sz val="9"/>
        <rFont val="Arial"/>
        <family val="2"/>
      </rPr>
      <t>NYI G</t>
    </r>
    <r>
      <rPr>
        <sz val="9"/>
        <rFont val="Calibri"/>
        <family val="2"/>
        <charset val="238"/>
      </rPr>
      <t>Á</t>
    </r>
    <r>
      <rPr>
        <sz val="9"/>
        <rFont val="Arial"/>
        <family val="2"/>
      </rPr>
      <t>BOR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</si>
</sst>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7"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
      <sz val="10"/>
      <name val="Arial"/>
      <charset val="238"/>
    </font>
    <font>
      <sz val="9"/>
      <name val="Arial"/>
      <family val="2"/>
    </font>
    <font>
      <sz val="9"/>
      <name val="Calibri"/>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1">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4" fontId="23"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4" fontId="24" fillId="0" borderId="0" xfId="0" applyNumberFormat="1" applyFont="1"/>
    <xf numFmtId="0" fontId="24" fillId="0" borderId="0" xfId="0" applyFont="1" applyFill="1"/>
    <xf numFmtId="4" fontId="6" fillId="0" borderId="0" xfId="0" applyNumberFormat="1" applyFont="1"/>
    <xf numFmtId="0" fontId="8" fillId="0" borderId="0" xfId="0" applyFont="1"/>
    <xf numFmtId="3" fontId="8" fillId="0" borderId="0" xfId="0" applyNumberFormat="1" applyFont="1"/>
    <xf numFmtId="4" fontId="8" fillId="0" borderId="0" xfId="0" applyNumberFormat="1" applyFont="1"/>
    <xf numFmtId="0" fontId="8" fillId="0" borderId="0" xfId="0" applyFont="1" applyAlignment="1">
      <alignment horizontal="center"/>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25" fillId="0" borderId="0" xfId="4" applyFont="1" applyFill="1" applyAlignment="1">
      <alignment horizontal="center"/>
    </xf>
    <xf numFmtId="0" fontId="25" fillId="0" borderId="0" xfId="4" applyFont="1" applyFill="1" applyAlignment="1">
      <alignment horizontal="left"/>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0" fillId="8" borderId="1" xfId="1"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8" fillId="0" borderId="0" xfId="4" applyFont="1" applyFill="1" applyAlignment="1">
      <alignment horizontal="left"/>
    </xf>
    <xf numFmtId="0" fontId="8" fillId="0" borderId="0" xfId="4" applyFont="1" applyFill="1" applyAlignment="1">
      <alignment horizontal="center"/>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3"/>
  <sheetViews>
    <sheetView tabSelected="1" zoomScaleNormal="100" zoomScaleSheetLayoutView="75" workbookViewId="0">
      <selection activeCell="E1" sqref="E1"/>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6.42578125" style="57" customWidth="1"/>
    <col min="6" max="6" width="15.8554687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6" t="s">
        <v>195</v>
      </c>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c r="D5" s="54"/>
      <c r="E5" s="54"/>
      <c r="F5" s="54"/>
    </row>
    <row r="6" spans="1:6" ht="18" x14ac:dyDescent="0.2">
      <c r="A6" s="130" t="s">
        <v>3</v>
      </c>
      <c r="B6" s="130"/>
      <c r="C6" s="130"/>
      <c r="D6" s="130"/>
      <c r="E6" s="130"/>
      <c r="F6" s="130"/>
    </row>
    <row r="7" spans="1:6" ht="18" x14ac:dyDescent="0.2">
      <c r="A7" s="130" t="s">
        <v>124</v>
      </c>
      <c r="B7" s="130"/>
      <c r="C7" s="130"/>
      <c r="D7" s="130"/>
      <c r="E7" s="130"/>
      <c r="F7" s="130"/>
    </row>
    <row r="8" spans="1:6" ht="15" x14ac:dyDescent="0.2">
      <c r="A8" s="5"/>
      <c r="B8" s="5"/>
      <c r="C8" s="5"/>
      <c r="D8" s="55"/>
      <c r="E8" s="55"/>
      <c r="F8" s="55"/>
    </row>
    <row r="9" spans="1:6" ht="15.75" x14ac:dyDescent="0.25">
      <c r="A9" s="6" t="s">
        <v>4</v>
      </c>
      <c r="B9" s="7"/>
      <c r="C9" s="7"/>
      <c r="D9" s="54"/>
      <c r="E9" s="54"/>
      <c r="F9" s="56" t="s">
        <v>5</v>
      </c>
    </row>
    <row r="10" spans="1:6" s="69" customFormat="1" ht="51.75" customHeight="1" x14ac:dyDescent="0.2">
      <c r="A10" s="131" t="s">
        <v>6</v>
      </c>
      <c r="B10" s="131"/>
      <c r="C10" s="131"/>
      <c r="D10" s="68" t="s">
        <v>188</v>
      </c>
      <c r="E10" s="68" t="s">
        <v>186</v>
      </c>
      <c r="F10" s="117" t="s">
        <v>187</v>
      </c>
    </row>
    <row r="11" spans="1:6" s="69" customFormat="1" ht="33" customHeight="1" x14ac:dyDescent="0.2">
      <c r="A11" s="152" t="s">
        <v>142</v>
      </c>
      <c r="B11" s="152"/>
      <c r="C11" s="152"/>
      <c r="D11" s="92">
        <f>D15+D198+D580</f>
        <v>28327821</v>
      </c>
      <c r="E11" s="92">
        <f t="shared" ref="E11:F11" si="0">E15+E198+E580</f>
        <v>122000</v>
      </c>
      <c r="F11" s="92">
        <f t="shared" si="0"/>
        <v>28449821</v>
      </c>
    </row>
    <row r="12" spans="1:6" s="69" customFormat="1" ht="33" customHeight="1" x14ac:dyDescent="0.2">
      <c r="A12" s="152" t="s">
        <v>181</v>
      </c>
      <c r="B12" s="152"/>
      <c r="C12" s="152"/>
      <c r="D12" s="92">
        <f>D16+D200+D389+D581</f>
        <v>27101612</v>
      </c>
      <c r="E12" s="92">
        <f t="shared" ref="E12:F12" si="1">E16+E200+E389+E581</f>
        <v>164000</v>
      </c>
      <c r="F12" s="92">
        <f t="shared" si="1"/>
        <v>27265612</v>
      </c>
    </row>
    <row r="13" spans="1:6" s="69" customFormat="1" ht="33" customHeight="1" x14ac:dyDescent="0.2">
      <c r="A13" s="152" t="s">
        <v>182</v>
      </c>
      <c r="B13" s="152"/>
      <c r="C13" s="152"/>
      <c r="D13" s="92">
        <f>D66+D256+D445+D637</f>
        <v>1226209</v>
      </c>
      <c r="E13" s="92">
        <f t="shared" ref="E13:F13" si="2">E66+E256+E445+E637</f>
        <v>-42000</v>
      </c>
      <c r="F13" s="92">
        <f t="shared" si="2"/>
        <v>1184209</v>
      </c>
    </row>
    <row r="14" spans="1:6" s="9" customFormat="1" ht="29.25" customHeight="1" x14ac:dyDescent="0.2">
      <c r="A14" s="153" t="s">
        <v>125</v>
      </c>
      <c r="B14" s="154"/>
      <c r="C14" s="154"/>
      <c r="D14" s="154"/>
      <c r="E14" s="154"/>
      <c r="F14" s="154"/>
    </row>
    <row r="15" spans="1:6" s="51" customFormat="1" ht="18" x14ac:dyDescent="0.25">
      <c r="A15" s="128" t="s">
        <v>159</v>
      </c>
      <c r="B15" s="129"/>
      <c r="C15" s="129"/>
      <c r="D15" s="58">
        <f>D16+D66</f>
        <v>9558240</v>
      </c>
      <c r="E15" s="58">
        <f t="shared" ref="E15:F15" si="3">E16+E66</f>
        <v>2000</v>
      </c>
      <c r="F15" s="58">
        <f t="shared" si="3"/>
        <v>9560240</v>
      </c>
    </row>
    <row r="16" spans="1:6" s="93" customFormat="1" ht="15.75" x14ac:dyDescent="0.2">
      <c r="A16" s="126" t="s">
        <v>158</v>
      </c>
      <c r="B16" s="127"/>
      <c r="C16" s="127"/>
      <c r="D16" s="8">
        <f>D17+D20</f>
        <v>9532581</v>
      </c>
      <c r="E16" s="8">
        <f t="shared" ref="E16:F16" si="4">E17+E20</f>
        <v>2000</v>
      </c>
      <c r="F16" s="8">
        <f t="shared" si="4"/>
        <v>9534581</v>
      </c>
    </row>
    <row r="17" spans="1:6" s="9" customFormat="1" ht="18.600000000000001" customHeight="1" x14ac:dyDescent="0.2">
      <c r="A17" s="13" t="s">
        <v>161</v>
      </c>
      <c r="B17" s="19"/>
      <c r="C17" s="20"/>
      <c r="D17" s="112">
        <v>849436</v>
      </c>
      <c r="E17" s="112">
        <f>F17-D17</f>
        <v>2000</v>
      </c>
      <c r="F17" s="112">
        <v>851436</v>
      </c>
    </row>
    <row r="18" spans="1:6" s="9" customFormat="1" ht="18.600000000000001"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39" t="s">
        <v>160</v>
      </c>
      <c r="B20" s="139"/>
      <c r="C20" s="139"/>
      <c r="D20" s="60">
        <f>D21+D36+D38+D40+D45</f>
        <v>8683145</v>
      </c>
      <c r="E20" s="60">
        <f t="shared" ref="E20:F20" si="6">E21+E36+E38+E40+E45</f>
        <v>0</v>
      </c>
      <c r="F20" s="60">
        <f t="shared" si="6"/>
        <v>8683145</v>
      </c>
    </row>
    <row r="21" spans="1:6" s="9" customFormat="1" x14ac:dyDescent="0.2">
      <c r="A21" s="139" t="s">
        <v>162</v>
      </c>
      <c r="B21" s="139"/>
      <c r="C21" s="139"/>
      <c r="D21" s="60">
        <f t="shared" ref="D21:F21" si="7">SUM(D22:D35)</f>
        <v>6603906</v>
      </c>
      <c r="E21" s="60">
        <f t="shared" si="7"/>
        <v>0</v>
      </c>
      <c r="F21" s="60">
        <f t="shared" si="7"/>
        <v>6603906</v>
      </c>
    </row>
    <row r="22" spans="1:6" s="9" customFormat="1" ht="18.600000000000001" customHeight="1" x14ac:dyDescent="0.2">
      <c r="A22" s="21"/>
      <c r="B22" s="15" t="s">
        <v>18</v>
      </c>
      <c r="C22" s="16"/>
      <c r="D22" s="114">
        <f>1078000+465337</f>
        <v>1543337</v>
      </c>
      <c r="E22" s="61">
        <f>F22-D22</f>
        <v>0</v>
      </c>
      <c r="F22" s="114">
        <v>1543337</v>
      </c>
    </row>
    <row r="23" spans="1:6" s="9" customFormat="1" x14ac:dyDescent="0.2">
      <c r="A23" s="21"/>
      <c r="B23" s="15" t="s">
        <v>19</v>
      </c>
      <c r="C23" s="16"/>
      <c r="D23" s="61">
        <v>1000</v>
      </c>
      <c r="E23" s="61">
        <f t="shared" ref="E23:E35" si="8">F23-D23</f>
        <v>0</v>
      </c>
      <c r="F23" s="61">
        <v>1000</v>
      </c>
    </row>
    <row r="24" spans="1:6" s="9" customFormat="1" hidden="1" x14ac:dyDescent="0.2">
      <c r="A24" s="21"/>
      <c r="B24" s="140" t="s">
        <v>20</v>
      </c>
      <c r="C24" s="140"/>
      <c r="D24" s="61"/>
      <c r="E24" s="61">
        <f t="shared" si="8"/>
        <v>0</v>
      </c>
      <c r="F24" s="61"/>
    </row>
    <row r="25" spans="1:6" s="9" customFormat="1" hidden="1" x14ac:dyDescent="0.2">
      <c r="A25" s="21"/>
      <c r="B25" s="15" t="s">
        <v>21</v>
      </c>
      <c r="C25" s="16"/>
      <c r="D25" s="61"/>
      <c r="E25" s="61">
        <f t="shared" si="8"/>
        <v>0</v>
      </c>
      <c r="F25" s="61"/>
    </row>
    <row r="26" spans="1:6" s="9" customFormat="1" ht="18.600000000000001" customHeight="1" x14ac:dyDescent="0.2">
      <c r="A26" s="29"/>
      <c r="B26" s="15" t="s">
        <v>22</v>
      </c>
      <c r="C26" s="16"/>
      <c r="D26" s="61">
        <v>4880569</v>
      </c>
      <c r="E26" s="61">
        <f t="shared" si="8"/>
        <v>0</v>
      </c>
      <c r="F26" s="61">
        <v>4880569</v>
      </c>
    </row>
    <row r="27" spans="1:6" s="9" customFormat="1" ht="24" customHeight="1" x14ac:dyDescent="0.2">
      <c r="A27" s="30"/>
      <c r="B27" s="135" t="s">
        <v>23</v>
      </c>
      <c r="C27" s="135"/>
      <c r="D27" s="61">
        <v>1000</v>
      </c>
      <c r="E27" s="61">
        <f t="shared" si="8"/>
        <v>0</v>
      </c>
      <c r="F27" s="61">
        <v>1000</v>
      </c>
    </row>
    <row r="28" spans="1:6" s="9" customFormat="1" ht="27.6" customHeight="1" x14ac:dyDescent="0.2">
      <c r="A28" s="30"/>
      <c r="B28" s="136" t="s">
        <v>24</v>
      </c>
      <c r="C28" s="136"/>
      <c r="D28" s="61">
        <v>11000</v>
      </c>
      <c r="E28" s="61">
        <f t="shared" si="8"/>
        <v>0</v>
      </c>
      <c r="F28" s="61">
        <v>11000</v>
      </c>
    </row>
    <row r="29" spans="1:6" s="9" customFormat="1" ht="26.45" hidden="1" customHeight="1" x14ac:dyDescent="0.2">
      <c r="A29" s="30"/>
      <c r="B29" s="135" t="s">
        <v>25</v>
      </c>
      <c r="C29" s="135"/>
      <c r="D29" s="61"/>
      <c r="E29" s="61">
        <f t="shared" si="8"/>
        <v>0</v>
      </c>
      <c r="F29" s="61"/>
    </row>
    <row r="30" spans="1:6" s="9" customFormat="1" ht="18.600000000000001" hidden="1" customHeight="1" x14ac:dyDescent="0.2">
      <c r="A30" s="30"/>
      <c r="B30" s="134" t="s">
        <v>26</v>
      </c>
      <c r="C30" s="134"/>
      <c r="D30" s="61"/>
      <c r="E30" s="61">
        <f t="shared" si="8"/>
        <v>0</v>
      </c>
      <c r="F30" s="61"/>
    </row>
    <row r="31" spans="1:6" s="9" customFormat="1" ht="27.6" hidden="1" customHeight="1" x14ac:dyDescent="0.2">
      <c r="A31" s="30"/>
      <c r="B31" s="135" t="s">
        <v>27</v>
      </c>
      <c r="C31" s="135"/>
      <c r="D31" s="61"/>
      <c r="E31" s="61">
        <f t="shared" si="8"/>
        <v>0</v>
      </c>
      <c r="F31" s="61"/>
    </row>
    <row r="32" spans="1:6" s="9" customFormat="1" ht="30" hidden="1" customHeight="1" x14ac:dyDescent="0.2">
      <c r="A32" s="30"/>
      <c r="B32" s="136" t="s">
        <v>28</v>
      </c>
      <c r="C32" s="136"/>
      <c r="D32" s="61"/>
      <c r="E32" s="61">
        <f t="shared" si="8"/>
        <v>0</v>
      </c>
      <c r="F32" s="61"/>
    </row>
    <row r="33" spans="1:6" s="9" customFormat="1" ht="28.15" hidden="1" customHeight="1" x14ac:dyDescent="0.2">
      <c r="A33" s="30"/>
      <c r="B33" s="136" t="s">
        <v>29</v>
      </c>
      <c r="C33" s="136"/>
      <c r="D33" s="61"/>
      <c r="E33" s="61">
        <f t="shared" si="8"/>
        <v>0</v>
      </c>
      <c r="F33" s="61"/>
    </row>
    <row r="34" spans="1:6" s="9" customFormat="1" ht="18.600000000000001" hidden="1" customHeight="1" x14ac:dyDescent="0.2">
      <c r="A34" s="30"/>
      <c r="B34" s="15" t="s">
        <v>30</v>
      </c>
      <c r="C34" s="16"/>
      <c r="D34" s="61"/>
      <c r="E34" s="61">
        <f t="shared" si="8"/>
        <v>0</v>
      </c>
      <c r="F34" s="61"/>
    </row>
    <row r="35" spans="1:6" s="9" customFormat="1" ht="18.600000000000001" customHeight="1" x14ac:dyDescent="0.2">
      <c r="A35" s="29"/>
      <c r="B35" s="15" t="s">
        <v>31</v>
      </c>
      <c r="C35" s="16"/>
      <c r="D35" s="61">
        <v>167000</v>
      </c>
      <c r="E35" s="61">
        <f t="shared" si="8"/>
        <v>0</v>
      </c>
      <c r="F35" s="61">
        <v>167000</v>
      </c>
    </row>
    <row r="36" spans="1:6" s="9" customFormat="1" ht="15" hidden="1" customHeight="1" x14ac:dyDescent="0.2">
      <c r="A36" s="21" t="s">
        <v>32</v>
      </c>
      <c r="B36" s="16"/>
      <c r="C36" s="31"/>
      <c r="D36" s="60">
        <f t="shared" ref="D36:F36" si="9">D37</f>
        <v>0</v>
      </c>
      <c r="E36" s="60">
        <f t="shared" si="9"/>
        <v>0</v>
      </c>
      <c r="F36" s="60">
        <f t="shared" si="9"/>
        <v>0</v>
      </c>
    </row>
    <row r="37" spans="1:6" s="9" customFormat="1" ht="14.45" hidden="1" customHeight="1" x14ac:dyDescent="0.2">
      <c r="A37" s="29"/>
      <c r="B37" s="19" t="s">
        <v>33</v>
      </c>
      <c r="C37" s="16"/>
      <c r="D37" s="61"/>
      <c r="E37" s="61"/>
      <c r="F37" s="61"/>
    </row>
    <row r="38" spans="1:6" s="9" customFormat="1" ht="18.600000000000001" hidden="1" customHeight="1" x14ac:dyDescent="0.2">
      <c r="A38" s="21" t="s">
        <v>34</v>
      </c>
      <c r="B38" s="16"/>
      <c r="C38" s="19"/>
      <c r="D38" s="60">
        <f t="shared" ref="D38:F38" si="10">D39</f>
        <v>0</v>
      </c>
      <c r="E38" s="60">
        <f t="shared" si="10"/>
        <v>0</v>
      </c>
      <c r="F38" s="60">
        <f t="shared" si="10"/>
        <v>0</v>
      </c>
    </row>
    <row r="39" spans="1:6" s="9" customFormat="1" ht="16.5" hidden="1" customHeight="1" x14ac:dyDescent="0.2">
      <c r="A39" s="21"/>
      <c r="B39" s="19" t="s">
        <v>35</v>
      </c>
      <c r="C39" s="16"/>
      <c r="D39" s="61"/>
      <c r="E39" s="61"/>
      <c r="F39" s="61"/>
    </row>
    <row r="40" spans="1:6" s="9" customFormat="1" ht="12.6" customHeight="1" x14ac:dyDescent="0.2">
      <c r="A40" s="21" t="s">
        <v>163</v>
      </c>
      <c r="B40" s="16"/>
      <c r="C40" s="19"/>
      <c r="D40" s="60">
        <f t="shared" ref="D40:F40" si="11">D41+D42+D44</f>
        <v>2104898</v>
      </c>
      <c r="E40" s="60">
        <f t="shared" si="11"/>
        <v>0</v>
      </c>
      <c r="F40" s="60">
        <f t="shared" si="11"/>
        <v>2104898</v>
      </c>
    </row>
    <row r="41" spans="1:6" s="9" customFormat="1" hidden="1" x14ac:dyDescent="0.2">
      <c r="A41" s="21"/>
      <c r="B41" s="16" t="s">
        <v>36</v>
      </c>
      <c r="C41" s="19"/>
      <c r="D41" s="61"/>
      <c r="E41" s="61"/>
      <c r="F41" s="61"/>
    </row>
    <row r="42" spans="1:6" s="32" customFormat="1" ht="12.75" hidden="1" x14ac:dyDescent="0.25">
      <c r="A42" s="22"/>
      <c r="B42" s="137" t="s">
        <v>93</v>
      </c>
      <c r="C42" s="138"/>
      <c r="D42" s="60">
        <f t="shared" ref="D42:F42" si="12">D43</f>
        <v>0</v>
      </c>
      <c r="E42" s="60">
        <f t="shared" si="12"/>
        <v>0</v>
      </c>
      <c r="F42" s="60">
        <f t="shared" si="12"/>
        <v>0</v>
      </c>
    </row>
    <row r="43" spans="1:6" s="32" customFormat="1" ht="33" hidden="1" customHeight="1" x14ac:dyDescent="0.2">
      <c r="A43" s="22"/>
      <c r="B43" s="33"/>
      <c r="C43" s="33" t="s">
        <v>38</v>
      </c>
      <c r="D43" s="61"/>
      <c r="E43" s="61"/>
      <c r="F43" s="61"/>
    </row>
    <row r="44" spans="1:6" s="9" customFormat="1" ht="15" customHeight="1" x14ac:dyDescent="0.2">
      <c r="A44" s="21"/>
      <c r="B44" s="15" t="s">
        <v>39</v>
      </c>
      <c r="C44" s="16"/>
      <c r="D44" s="61">
        <v>2104898</v>
      </c>
      <c r="E44" s="61">
        <f>F44-D44</f>
        <v>0</v>
      </c>
      <c r="F44" s="61">
        <v>2104898</v>
      </c>
    </row>
    <row r="45" spans="1:6" s="9" customFormat="1" x14ac:dyDescent="0.2">
      <c r="A45" s="139" t="s">
        <v>164</v>
      </c>
      <c r="B45" s="139"/>
      <c r="C45" s="139"/>
      <c r="D45" s="60">
        <f t="shared" ref="D45:F45" si="13">D47+D48+D46</f>
        <v>-25659</v>
      </c>
      <c r="E45" s="60">
        <f t="shared" si="13"/>
        <v>0</v>
      </c>
      <c r="F45" s="60">
        <f t="shared" si="13"/>
        <v>-25659</v>
      </c>
    </row>
    <row r="46" spans="1:6" s="9" customFormat="1" ht="18.600000000000001" hidden="1" customHeight="1" x14ac:dyDescent="0.2">
      <c r="A46" s="13"/>
      <c r="B46" s="15" t="s">
        <v>40</v>
      </c>
      <c r="C46" s="16"/>
      <c r="D46" s="61"/>
      <c r="E46" s="61"/>
      <c r="F46" s="61"/>
    </row>
    <row r="47" spans="1:6" s="9" customFormat="1" ht="30.6" customHeight="1" x14ac:dyDescent="0.2">
      <c r="A47" s="13"/>
      <c r="B47" s="136" t="s">
        <v>95</v>
      </c>
      <c r="C47" s="136"/>
      <c r="D47" s="61">
        <v>-25659</v>
      </c>
      <c r="E47" s="61">
        <f>F47-D47</f>
        <v>0</v>
      </c>
      <c r="F47" s="61">
        <v>-25659</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4">D50+D53</f>
        <v>0</v>
      </c>
      <c r="E49" s="64">
        <f t="shared" ref="E49:F49" si="15">E50+E53</f>
        <v>0</v>
      </c>
      <c r="F49" s="64">
        <f t="shared" si="15"/>
        <v>0</v>
      </c>
    </row>
    <row r="50" spans="1:6" s="28" customFormat="1" ht="22.15" hidden="1" customHeight="1" x14ac:dyDescent="0.25">
      <c r="A50" s="142" t="s">
        <v>96</v>
      </c>
      <c r="B50" s="142"/>
      <c r="C50" s="142"/>
      <c r="D50" s="64">
        <f t="shared" ref="D50:F51" si="16">D51</f>
        <v>0</v>
      </c>
      <c r="E50" s="64">
        <f t="shared" si="16"/>
        <v>0</v>
      </c>
      <c r="F50" s="64">
        <f t="shared" si="16"/>
        <v>0</v>
      </c>
    </row>
    <row r="51" spans="1:6" s="28" customFormat="1" ht="30.75" hidden="1" customHeight="1" x14ac:dyDescent="0.25">
      <c r="A51" s="38"/>
      <c r="B51" s="143" t="s">
        <v>97</v>
      </c>
      <c r="C51" s="143"/>
      <c r="D51" s="64">
        <f t="shared" si="16"/>
        <v>0</v>
      </c>
      <c r="E51" s="64">
        <f t="shared" si="16"/>
        <v>0</v>
      </c>
      <c r="F51" s="64">
        <f t="shared" si="16"/>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7">D54+D55</f>
        <v>0</v>
      </c>
      <c r="E53" s="60">
        <f t="shared" ref="E53:F53" si="18">E54+E55</f>
        <v>0</v>
      </c>
      <c r="F53" s="60">
        <f t="shared" si="18"/>
        <v>0</v>
      </c>
    </row>
    <row r="54" spans="1:6" s="28" customFormat="1" ht="29.25" hidden="1" customHeight="1" x14ac:dyDescent="0.2">
      <c r="A54" s="22"/>
      <c r="B54" s="135" t="s">
        <v>52</v>
      </c>
      <c r="C54" s="135"/>
      <c r="D54" s="61"/>
      <c r="E54" s="61"/>
      <c r="F54" s="61"/>
    </row>
    <row r="55" spans="1:6" s="28" customFormat="1" ht="23.45" hidden="1" customHeight="1" x14ac:dyDescent="0.2">
      <c r="A55" s="22"/>
      <c r="B55" s="135" t="s">
        <v>53</v>
      </c>
      <c r="C55" s="138"/>
      <c r="D55" s="61"/>
      <c r="E55" s="61"/>
      <c r="F55" s="61"/>
    </row>
    <row r="56" spans="1:6" s="9" customFormat="1" ht="15.6" hidden="1" customHeight="1" x14ac:dyDescent="0.2">
      <c r="A56" s="17" t="s">
        <v>54</v>
      </c>
      <c r="B56" s="19"/>
      <c r="C56" s="19"/>
      <c r="D56" s="64">
        <f t="shared" ref="D56:F56" si="19">D57</f>
        <v>0</v>
      </c>
      <c r="E56" s="64">
        <f t="shared" si="19"/>
        <v>0</v>
      </c>
      <c r="F56" s="64">
        <f t="shared" si="19"/>
        <v>0</v>
      </c>
    </row>
    <row r="57" spans="1:6" s="9" customFormat="1" ht="28.5" hidden="1" customHeight="1" x14ac:dyDescent="0.2">
      <c r="A57" s="139" t="s">
        <v>55</v>
      </c>
      <c r="B57" s="139"/>
      <c r="C57" s="139"/>
      <c r="D57" s="64">
        <f t="shared" ref="D57" si="20">D58+D61</f>
        <v>0</v>
      </c>
      <c r="E57" s="64">
        <f t="shared" ref="E57:F57" si="21">E58+E61</f>
        <v>0</v>
      </c>
      <c r="F57" s="64">
        <f t="shared" si="21"/>
        <v>0</v>
      </c>
    </row>
    <row r="58" spans="1:6" s="9" customFormat="1" ht="18.600000000000001" hidden="1" customHeight="1" x14ac:dyDescent="0.2">
      <c r="A58" s="17" t="s">
        <v>98</v>
      </c>
      <c r="B58" s="19"/>
      <c r="C58" s="19"/>
      <c r="D58" s="64">
        <f t="shared" ref="D58" si="22">D59+D60</f>
        <v>0</v>
      </c>
      <c r="E58" s="64">
        <f t="shared" ref="E58:F58" si="23">E59+E60</f>
        <v>0</v>
      </c>
      <c r="F58" s="64">
        <f t="shared" si="23"/>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41" t="s">
        <v>99</v>
      </c>
      <c r="C60" s="141"/>
      <c r="D60" s="61"/>
      <c r="E60" s="61"/>
      <c r="F60" s="61"/>
    </row>
    <row r="61" spans="1:6" s="9" customFormat="1" ht="30" hidden="1" customHeight="1" x14ac:dyDescent="0.2">
      <c r="A61" s="139" t="s">
        <v>100</v>
      </c>
      <c r="B61" s="139"/>
      <c r="C61" s="139"/>
      <c r="D61" s="60">
        <f t="shared" ref="D61" si="24">D62+D63+D64+D65</f>
        <v>0</v>
      </c>
      <c r="E61" s="60">
        <f t="shared" ref="E61:F61" si="25">E62+E63+E64+E65</f>
        <v>0</v>
      </c>
      <c r="F61" s="60">
        <f t="shared" si="25"/>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36" t="s">
        <v>61</v>
      </c>
      <c r="C63" s="136"/>
      <c r="D63" s="61"/>
      <c r="E63" s="61"/>
      <c r="F63" s="61"/>
    </row>
    <row r="64" spans="1:6" s="9" customFormat="1" ht="18" hidden="1" customHeight="1" x14ac:dyDescent="0.2">
      <c r="A64" s="17"/>
      <c r="B64" s="136" t="s">
        <v>63</v>
      </c>
      <c r="C64" s="136"/>
      <c r="D64" s="61"/>
      <c r="E64" s="61"/>
      <c r="F64" s="61"/>
    </row>
    <row r="65" spans="1:6" s="9" customFormat="1" ht="30.6" hidden="1" customHeight="1" x14ac:dyDescent="0.2">
      <c r="A65" s="17"/>
      <c r="B65" s="135" t="s">
        <v>73</v>
      </c>
      <c r="C65" s="138"/>
      <c r="D65" s="61"/>
      <c r="E65" s="61"/>
      <c r="F65" s="61"/>
    </row>
    <row r="66" spans="1:6" s="51" customFormat="1" ht="18" x14ac:dyDescent="0.25">
      <c r="A66" s="128" t="s">
        <v>165</v>
      </c>
      <c r="B66" s="138"/>
      <c r="C66" s="138"/>
      <c r="D66" s="8">
        <f>D70</f>
        <v>25659</v>
      </c>
      <c r="E66" s="8">
        <f t="shared" ref="E66:F66" si="26">E70</f>
        <v>0</v>
      </c>
      <c r="F66" s="8">
        <f t="shared" si="26"/>
        <v>25659</v>
      </c>
    </row>
    <row r="67" spans="1:6" s="9" customFormat="1" hidden="1" x14ac:dyDescent="0.2">
      <c r="A67" s="21" t="s">
        <v>104</v>
      </c>
      <c r="B67" s="16"/>
      <c r="C67" s="19"/>
      <c r="D67" s="60">
        <f t="shared" ref="D67:F68" si="27">D68</f>
        <v>0</v>
      </c>
      <c r="E67" s="60">
        <f t="shared" si="27"/>
        <v>0</v>
      </c>
      <c r="F67" s="60">
        <f t="shared" si="27"/>
        <v>0</v>
      </c>
    </row>
    <row r="68" spans="1:6" s="32" customFormat="1" ht="27.6" hidden="1" customHeight="1" x14ac:dyDescent="0.25">
      <c r="A68" s="22"/>
      <c r="B68" s="137" t="s">
        <v>105</v>
      </c>
      <c r="C68" s="138"/>
      <c r="D68" s="64">
        <f t="shared" si="27"/>
        <v>0</v>
      </c>
      <c r="E68" s="64">
        <f t="shared" si="27"/>
        <v>0</v>
      </c>
      <c r="F68" s="64">
        <f t="shared" si="27"/>
        <v>0</v>
      </c>
    </row>
    <row r="69" spans="1:6" s="32" customFormat="1" ht="27" hidden="1" customHeight="1" x14ac:dyDescent="0.25">
      <c r="A69" s="22"/>
      <c r="B69" s="33"/>
      <c r="C69" s="33" t="s">
        <v>37</v>
      </c>
      <c r="D69" s="62"/>
      <c r="E69" s="62"/>
      <c r="F69" s="62"/>
    </row>
    <row r="70" spans="1:6" s="9" customFormat="1" ht="18.600000000000001" customHeight="1" x14ac:dyDescent="0.2">
      <c r="A70" s="13" t="s">
        <v>164</v>
      </c>
      <c r="B70" s="14"/>
      <c r="C70" s="14"/>
      <c r="D70" s="60">
        <f t="shared" ref="D70:F70" si="28">D71</f>
        <v>25659</v>
      </c>
      <c r="E70" s="60">
        <f t="shared" si="28"/>
        <v>0</v>
      </c>
      <c r="F70" s="60">
        <f t="shared" si="28"/>
        <v>25659</v>
      </c>
    </row>
    <row r="71" spans="1:6" s="9" customFormat="1" ht="16.149999999999999" customHeight="1" x14ac:dyDescent="0.2">
      <c r="A71" s="19"/>
      <c r="B71" s="15" t="s">
        <v>41</v>
      </c>
      <c r="C71" s="15"/>
      <c r="D71" s="61">
        <v>25659</v>
      </c>
      <c r="E71" s="61">
        <f>F71-D71</f>
        <v>0</v>
      </c>
      <c r="F71" s="61">
        <v>25659</v>
      </c>
    </row>
    <row r="72" spans="1:6" s="9" customFormat="1" ht="18.600000000000001" hidden="1" customHeight="1" x14ac:dyDescent="0.2">
      <c r="A72" s="21" t="s">
        <v>43</v>
      </c>
      <c r="B72" s="34"/>
      <c r="C72" s="35"/>
      <c r="D72" s="60">
        <f t="shared" ref="D72:F72" si="29">D73</f>
        <v>0</v>
      </c>
      <c r="E72" s="60">
        <f t="shared" si="29"/>
        <v>0</v>
      </c>
      <c r="F72" s="60">
        <f t="shared" si="29"/>
        <v>0</v>
      </c>
    </row>
    <row r="73" spans="1:6" s="9" customFormat="1" ht="18.600000000000001" hidden="1" customHeight="1" x14ac:dyDescent="0.2">
      <c r="A73" s="21" t="s">
        <v>44</v>
      </c>
      <c r="B73" s="16"/>
      <c r="C73" s="19"/>
      <c r="D73" s="60">
        <f t="shared" ref="D73:F73" si="30">D74+D75</f>
        <v>0</v>
      </c>
      <c r="E73" s="60">
        <f t="shared" si="30"/>
        <v>0</v>
      </c>
      <c r="F73" s="60">
        <f t="shared" si="30"/>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1">D77</f>
        <v>0</v>
      </c>
      <c r="E76" s="64">
        <f t="shared" si="31"/>
        <v>0</v>
      </c>
      <c r="F76" s="64">
        <f t="shared" si="31"/>
        <v>0</v>
      </c>
    </row>
    <row r="77" spans="1:6" s="28" customFormat="1" ht="26.25" hidden="1" customHeight="1" x14ac:dyDescent="0.25">
      <c r="A77" s="142" t="s">
        <v>108</v>
      </c>
      <c r="B77" s="142"/>
      <c r="C77" s="142"/>
      <c r="D77" s="64">
        <f t="shared" ref="D77:F77" si="32">D78+D80</f>
        <v>0</v>
      </c>
      <c r="E77" s="64">
        <f t="shared" si="32"/>
        <v>0</v>
      </c>
      <c r="F77" s="64">
        <f t="shared" si="32"/>
        <v>0</v>
      </c>
    </row>
    <row r="78" spans="1:6" s="28" customFormat="1" ht="30.75" hidden="1" customHeight="1" x14ac:dyDescent="0.25">
      <c r="A78" s="38"/>
      <c r="B78" s="143" t="s">
        <v>109</v>
      </c>
      <c r="C78" s="143"/>
      <c r="D78" s="64">
        <f t="shared" ref="D78:F78" si="33">D79</f>
        <v>0</v>
      </c>
      <c r="E78" s="64">
        <f t="shared" si="33"/>
        <v>0</v>
      </c>
      <c r="F78" s="64">
        <f t="shared" si="33"/>
        <v>0</v>
      </c>
    </row>
    <row r="79" spans="1:6" s="28" customFormat="1" ht="30.75" hidden="1" customHeight="1" x14ac:dyDescent="0.25">
      <c r="A79" s="38"/>
      <c r="B79" s="39"/>
      <c r="C79" s="40" t="s">
        <v>49</v>
      </c>
      <c r="D79" s="65"/>
      <c r="E79" s="65"/>
      <c r="F79" s="65"/>
    </row>
    <row r="80" spans="1:6" s="28" customFormat="1" ht="18" hidden="1" customHeight="1" x14ac:dyDescent="0.25">
      <c r="A80" s="22"/>
      <c r="B80" s="135" t="s">
        <v>50</v>
      </c>
      <c r="C80" s="135"/>
      <c r="D80" s="65"/>
      <c r="E80" s="65"/>
      <c r="F80" s="65"/>
    </row>
    <row r="81" spans="1:6" s="9" customFormat="1" ht="13.9" hidden="1" customHeight="1" x14ac:dyDescent="0.2">
      <c r="A81" s="17" t="s">
        <v>54</v>
      </c>
      <c r="B81" s="19"/>
      <c r="C81" s="19"/>
      <c r="D81" s="64">
        <f t="shared" ref="D81:F81" si="34">D82</f>
        <v>0</v>
      </c>
      <c r="E81" s="64">
        <f t="shared" si="34"/>
        <v>0</v>
      </c>
      <c r="F81" s="64">
        <f t="shared" si="34"/>
        <v>0</v>
      </c>
    </row>
    <row r="82" spans="1:6" s="9" customFormat="1" ht="25.9" hidden="1" customHeight="1" x14ac:dyDescent="0.2">
      <c r="A82" s="139" t="s">
        <v>55</v>
      </c>
      <c r="B82" s="139"/>
      <c r="C82" s="139"/>
      <c r="D82" s="64">
        <f t="shared" ref="D82:F82" si="35">D83+D87</f>
        <v>0</v>
      </c>
      <c r="E82" s="64">
        <f t="shared" si="35"/>
        <v>0</v>
      </c>
      <c r="F82" s="64">
        <f t="shared" si="35"/>
        <v>0</v>
      </c>
    </row>
    <row r="83" spans="1:6" s="9" customFormat="1" ht="18.600000000000001" hidden="1" customHeight="1" x14ac:dyDescent="0.2">
      <c r="A83" s="17" t="s">
        <v>110</v>
      </c>
      <c r="B83" s="19"/>
      <c r="C83" s="19"/>
      <c r="D83" s="64">
        <f t="shared" ref="D83:F83" si="36">D84+D85+D86</f>
        <v>0</v>
      </c>
      <c r="E83" s="64">
        <f t="shared" si="36"/>
        <v>0</v>
      </c>
      <c r="F83" s="64">
        <f t="shared" si="36"/>
        <v>0</v>
      </c>
    </row>
    <row r="84" spans="1:6" s="9" customFormat="1" ht="42" hidden="1" customHeight="1" x14ac:dyDescent="0.2">
      <c r="A84" s="17"/>
      <c r="B84" s="141" t="s">
        <v>57</v>
      </c>
      <c r="C84" s="141"/>
      <c r="D84" s="65"/>
      <c r="E84" s="65"/>
      <c r="F84" s="65"/>
    </row>
    <row r="85" spans="1:6" s="25" customFormat="1" ht="15" hidden="1" customHeight="1" x14ac:dyDescent="0.2">
      <c r="A85" s="26"/>
      <c r="B85" s="144" t="s">
        <v>58</v>
      </c>
      <c r="C85" s="144"/>
      <c r="D85" s="65"/>
      <c r="E85" s="65"/>
      <c r="F85" s="65"/>
    </row>
    <row r="86" spans="1:6" s="25" customFormat="1" ht="65.45" hidden="1" customHeight="1" x14ac:dyDescent="0.25">
      <c r="A86" s="26"/>
      <c r="B86" s="145" t="s">
        <v>59</v>
      </c>
      <c r="C86" s="146"/>
      <c r="D86" s="65"/>
      <c r="E86" s="65"/>
      <c r="F86" s="65"/>
    </row>
    <row r="87" spans="1:6" s="9" customFormat="1" ht="31.5" hidden="1" customHeight="1" x14ac:dyDescent="0.2">
      <c r="A87" s="139" t="s">
        <v>111</v>
      </c>
      <c r="B87" s="139"/>
      <c r="C87" s="139"/>
      <c r="D87" s="60">
        <f t="shared" ref="D87:F87" si="37">D88+D89+D93+D97+D98</f>
        <v>0</v>
      </c>
      <c r="E87" s="60">
        <f t="shared" si="37"/>
        <v>0</v>
      </c>
      <c r="F87" s="60">
        <f t="shared" si="37"/>
        <v>0</v>
      </c>
    </row>
    <row r="88" spans="1:6" s="9" customFormat="1" ht="32.450000000000003" hidden="1" customHeight="1" x14ac:dyDescent="0.2">
      <c r="A88" s="17"/>
      <c r="B88" s="136" t="s">
        <v>62</v>
      </c>
      <c r="C88" s="136"/>
      <c r="D88" s="61"/>
      <c r="E88" s="61"/>
      <c r="F88" s="61"/>
    </row>
    <row r="89" spans="1:6" s="9" customFormat="1" ht="30.75" hidden="1" customHeight="1" x14ac:dyDescent="0.2">
      <c r="A89" s="17"/>
      <c r="B89" s="136" t="s">
        <v>64</v>
      </c>
      <c r="C89" s="136"/>
      <c r="D89" s="60">
        <f t="shared" ref="D89:F89" si="38">D90+D91+D92</f>
        <v>0</v>
      </c>
      <c r="E89" s="60">
        <f t="shared" si="38"/>
        <v>0</v>
      </c>
      <c r="F89" s="60">
        <f t="shared" si="38"/>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36" t="s">
        <v>68</v>
      </c>
      <c r="C93" s="136"/>
      <c r="D93" s="60">
        <f t="shared" ref="D93:F93" si="39">D94+D95+D96</f>
        <v>0</v>
      </c>
      <c r="E93" s="60">
        <f t="shared" si="39"/>
        <v>0</v>
      </c>
      <c r="F93" s="60">
        <f t="shared" si="39"/>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36" t="s">
        <v>72</v>
      </c>
      <c r="C97" s="136"/>
      <c r="D97" s="65"/>
      <c r="E97" s="65"/>
      <c r="F97" s="65"/>
    </row>
    <row r="98" spans="1:6" s="9" customFormat="1" ht="31.5" hidden="1" customHeight="1" x14ac:dyDescent="0.2">
      <c r="A98" s="17"/>
      <c r="B98" s="135" t="s">
        <v>112</v>
      </c>
      <c r="C98" s="149"/>
      <c r="D98" s="65"/>
      <c r="E98" s="65"/>
      <c r="F98" s="65"/>
    </row>
    <row r="99" spans="1:6" s="9" customFormat="1" ht="42" hidden="1" customHeight="1" x14ac:dyDescent="0.2">
      <c r="A99" s="148" t="s">
        <v>113</v>
      </c>
      <c r="B99" s="148"/>
      <c r="C99" s="148"/>
      <c r="D99" s="64">
        <f t="shared" ref="D99:F99" si="40">D100+D103+D106+D109+D114+D117+D122+D127+D132+D137+D142+D147+D151+D156</f>
        <v>0</v>
      </c>
      <c r="E99" s="64">
        <f t="shared" si="40"/>
        <v>0</v>
      </c>
      <c r="F99" s="64">
        <f t="shared" si="40"/>
        <v>0</v>
      </c>
    </row>
    <row r="100" spans="1:6" s="9" customFormat="1" ht="19.5" hidden="1" customHeight="1" x14ac:dyDescent="0.2">
      <c r="A100" s="42"/>
      <c r="B100" s="136" t="s">
        <v>114</v>
      </c>
      <c r="C100" s="136"/>
      <c r="D100" s="64">
        <f>D101+D102</f>
        <v>0</v>
      </c>
      <c r="E100" s="64">
        <f t="shared" ref="E100:F100" si="41">E101+E102</f>
        <v>0</v>
      </c>
      <c r="F100" s="64">
        <f t="shared" si="41"/>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50" t="s">
        <v>115</v>
      </c>
      <c r="C103" s="150"/>
      <c r="D103" s="64">
        <f>D104+D105</f>
        <v>0</v>
      </c>
      <c r="E103" s="64">
        <f t="shared" ref="E103" si="42">E104+E105</f>
        <v>0</v>
      </c>
      <c r="F103" s="64">
        <f t="shared" ref="F103" si="43">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51" t="s">
        <v>116</v>
      </c>
      <c r="C106" s="151"/>
      <c r="D106" s="64">
        <f>D107+D108</f>
        <v>0</v>
      </c>
      <c r="E106" s="64">
        <f t="shared" ref="E106" si="44">E107+E108</f>
        <v>0</v>
      </c>
      <c r="F106" s="64">
        <f t="shared" ref="F106" si="45">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36" t="s">
        <v>117</v>
      </c>
      <c r="C109" s="136"/>
      <c r="D109" s="64">
        <f t="shared" ref="D109:F109" si="46">D110+D111+D112+D113</f>
        <v>0</v>
      </c>
      <c r="E109" s="64">
        <f t="shared" si="46"/>
        <v>0</v>
      </c>
      <c r="F109" s="64">
        <f t="shared" si="46"/>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36" t="s">
        <v>118</v>
      </c>
      <c r="C114" s="136"/>
      <c r="D114" s="64">
        <f>D115+D116</f>
        <v>0</v>
      </c>
      <c r="E114" s="64">
        <f t="shared" ref="E114" si="47">E115+E116</f>
        <v>0</v>
      </c>
      <c r="F114" s="64">
        <f t="shared" ref="F114" si="48">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36" t="s">
        <v>119</v>
      </c>
      <c r="C117" s="136"/>
      <c r="D117" s="64">
        <f t="shared" ref="D117:F117" si="49">D118+D119+D120+D121</f>
        <v>0</v>
      </c>
      <c r="E117" s="64">
        <f t="shared" si="49"/>
        <v>0</v>
      </c>
      <c r="F117" s="64">
        <f t="shared" si="49"/>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36" t="s">
        <v>120</v>
      </c>
      <c r="C122" s="136"/>
      <c r="D122" s="64">
        <f t="shared" ref="D122:F122" si="50">D123+D124+D125+D126</f>
        <v>0</v>
      </c>
      <c r="E122" s="64">
        <f t="shared" si="50"/>
        <v>0</v>
      </c>
      <c r="F122" s="64">
        <f t="shared" si="50"/>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36" t="s">
        <v>121</v>
      </c>
      <c r="C127" s="136"/>
      <c r="D127" s="64">
        <f t="shared" ref="D127:F127" si="51">D128+D129+D130+D131</f>
        <v>0</v>
      </c>
      <c r="E127" s="64">
        <f t="shared" si="51"/>
        <v>0</v>
      </c>
      <c r="F127" s="64">
        <f t="shared" si="51"/>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36" t="s">
        <v>122</v>
      </c>
      <c r="C132" s="136"/>
      <c r="D132" s="64">
        <f t="shared" ref="D132:F132" si="52">D133+D134+D135+D136</f>
        <v>0</v>
      </c>
      <c r="E132" s="64">
        <f t="shared" si="52"/>
        <v>0</v>
      </c>
      <c r="F132" s="64">
        <f t="shared" si="52"/>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36" t="s">
        <v>78</v>
      </c>
      <c r="C137" s="136"/>
      <c r="D137" s="64">
        <f t="shared" ref="D137:F137" si="53">D138+D139+D140+D141</f>
        <v>0</v>
      </c>
      <c r="E137" s="64">
        <f t="shared" si="53"/>
        <v>0</v>
      </c>
      <c r="F137" s="64">
        <f t="shared" si="53"/>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35" t="s">
        <v>79</v>
      </c>
      <c r="C142" s="135"/>
      <c r="D142" s="64">
        <f t="shared" ref="D142:F142" si="54">D143+D144+D145+D146</f>
        <v>0</v>
      </c>
      <c r="E142" s="64">
        <f t="shared" si="54"/>
        <v>0</v>
      </c>
      <c r="F142" s="64">
        <f t="shared" si="54"/>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47" t="s">
        <v>123</v>
      </c>
      <c r="C147" s="147"/>
      <c r="D147" s="64">
        <f t="shared" ref="D147:F147" si="55">D148+D149+D150</f>
        <v>0</v>
      </c>
      <c r="E147" s="64">
        <f t="shared" si="55"/>
        <v>0</v>
      </c>
      <c r="F147" s="64">
        <f t="shared" si="55"/>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47" t="s">
        <v>80</v>
      </c>
      <c r="C151" s="147"/>
      <c r="D151" s="64">
        <f t="shared" ref="D151:F151" si="56">D152+D153+D154+D155</f>
        <v>0</v>
      </c>
      <c r="E151" s="64">
        <f t="shared" si="56"/>
        <v>0</v>
      </c>
      <c r="F151" s="64">
        <f t="shared" si="56"/>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47" t="s">
        <v>81</v>
      </c>
      <c r="C156" s="147"/>
      <c r="D156" s="64">
        <f t="shared" ref="D156:F156" si="57">D157+D158+D159+D160</f>
        <v>0</v>
      </c>
      <c r="E156" s="64">
        <f t="shared" si="57"/>
        <v>0</v>
      </c>
      <c r="F156" s="64">
        <f t="shared" si="57"/>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48" t="s">
        <v>82</v>
      </c>
      <c r="B161" s="146"/>
      <c r="C161" s="146"/>
      <c r="D161" s="64">
        <f t="shared" ref="D161:F161" si="58">D162+D166+D170+D174+D178+D182+D186+D190+D193</f>
        <v>0</v>
      </c>
      <c r="E161" s="64">
        <f t="shared" si="58"/>
        <v>0</v>
      </c>
      <c r="F161" s="64">
        <f t="shared" si="58"/>
        <v>0</v>
      </c>
    </row>
    <row r="162" spans="1:6" s="25" customFormat="1" ht="28.15" hidden="1" customHeight="1" x14ac:dyDescent="0.25">
      <c r="A162" s="48"/>
      <c r="B162" s="135" t="s">
        <v>83</v>
      </c>
      <c r="C162" s="146"/>
      <c r="D162" s="64">
        <f t="shared" ref="D162:F162" si="59">D163+D164+D165</f>
        <v>0</v>
      </c>
      <c r="E162" s="64">
        <f t="shared" si="59"/>
        <v>0</v>
      </c>
      <c r="F162" s="64">
        <f t="shared" si="59"/>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58" t="s">
        <v>84</v>
      </c>
      <c r="C166" s="159"/>
      <c r="D166" s="64">
        <f t="shared" ref="D166:F166" si="60">D167+D168+D169</f>
        <v>0</v>
      </c>
      <c r="E166" s="64">
        <f t="shared" si="60"/>
        <v>0</v>
      </c>
      <c r="F166" s="64">
        <f t="shared" si="60"/>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58" t="s">
        <v>85</v>
      </c>
      <c r="C170" s="159"/>
      <c r="D170" s="64">
        <f t="shared" ref="D170:F170" si="61">D171+D172+D173</f>
        <v>0</v>
      </c>
      <c r="E170" s="64">
        <f t="shared" si="61"/>
        <v>0</v>
      </c>
      <c r="F170" s="64">
        <f t="shared" si="61"/>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47" t="s">
        <v>86</v>
      </c>
      <c r="C174" s="157"/>
      <c r="D174" s="64">
        <f t="shared" ref="D174:F174" si="62">D175+D176+D177</f>
        <v>0</v>
      </c>
      <c r="E174" s="64">
        <f t="shared" si="62"/>
        <v>0</v>
      </c>
      <c r="F174" s="64">
        <f t="shared" si="62"/>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47" t="s">
        <v>87</v>
      </c>
      <c r="C178" s="157"/>
      <c r="D178" s="64">
        <f t="shared" ref="D178:F178" si="63">D179+D180+D181</f>
        <v>0</v>
      </c>
      <c r="E178" s="64">
        <f t="shared" si="63"/>
        <v>0</v>
      </c>
      <c r="F178" s="64">
        <f t="shared" si="63"/>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47" t="s">
        <v>88</v>
      </c>
      <c r="C182" s="157"/>
      <c r="D182" s="64">
        <f t="shared" ref="D182:F182" si="64">D183+D184+D185</f>
        <v>0</v>
      </c>
      <c r="E182" s="64">
        <f t="shared" si="64"/>
        <v>0</v>
      </c>
      <c r="F182" s="64">
        <f t="shared" si="64"/>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47" t="s">
        <v>89</v>
      </c>
      <c r="C186" s="157"/>
      <c r="D186" s="64">
        <f t="shared" ref="D186:F186" si="65">D187+D188+D189</f>
        <v>0</v>
      </c>
      <c r="E186" s="64">
        <f t="shared" si="65"/>
        <v>0</v>
      </c>
      <c r="F186" s="64">
        <f t="shared" si="65"/>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47" t="s">
        <v>90</v>
      </c>
      <c r="C190" s="157"/>
      <c r="D190" s="64">
        <f t="shared" ref="D190:F190" si="66">D191+D192</f>
        <v>0</v>
      </c>
      <c r="E190" s="64">
        <f t="shared" si="66"/>
        <v>0</v>
      </c>
      <c r="F190" s="64">
        <f t="shared" si="66"/>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47" t="s">
        <v>91</v>
      </c>
      <c r="C193" s="157"/>
      <c r="D193" s="64">
        <f t="shared" ref="D193:F193" si="67">D194+D195+D196</f>
        <v>0</v>
      </c>
      <c r="E193" s="64">
        <f t="shared" si="67"/>
        <v>0</v>
      </c>
      <c r="F193" s="64">
        <f t="shared" si="67"/>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53" t="s">
        <v>126</v>
      </c>
      <c r="B197" s="154"/>
      <c r="C197" s="154"/>
      <c r="D197" s="154"/>
      <c r="E197" s="154"/>
      <c r="F197" s="154"/>
    </row>
    <row r="198" spans="1:6" s="9" customFormat="1" ht="15.75" customHeight="1" x14ac:dyDescent="0.2">
      <c r="A198" s="128" t="s">
        <v>159</v>
      </c>
      <c r="B198" s="129"/>
      <c r="C198" s="129"/>
      <c r="D198" s="58">
        <f>D199+D388</f>
        <v>11101000</v>
      </c>
      <c r="E198" s="58">
        <f t="shared" ref="E198:F198" si="68">E199+E388</f>
        <v>120000</v>
      </c>
      <c r="F198" s="58">
        <f t="shared" si="68"/>
        <v>11221000</v>
      </c>
    </row>
    <row r="199" spans="1:6" s="9" customFormat="1" ht="35.450000000000003" customHeight="1" x14ac:dyDescent="0.2">
      <c r="A199" s="155" t="s">
        <v>170</v>
      </c>
      <c r="B199" s="156"/>
      <c r="C199" s="156"/>
      <c r="D199" s="70">
        <f>D200+D256</f>
        <v>8701000</v>
      </c>
      <c r="E199" s="70">
        <f t="shared" ref="E199:F199" si="69">E200+E256</f>
        <v>0</v>
      </c>
      <c r="F199" s="70">
        <f t="shared" si="69"/>
        <v>8701000</v>
      </c>
    </row>
    <row r="200" spans="1:6" s="51" customFormat="1" ht="18" x14ac:dyDescent="0.25">
      <c r="A200" s="128" t="s">
        <v>166</v>
      </c>
      <c r="B200" s="138"/>
      <c r="C200" s="138"/>
      <c r="D200" s="8">
        <f>D212+D241+D248</f>
        <v>8600000</v>
      </c>
      <c r="E200" s="8">
        <f t="shared" ref="E200:F200" si="70">E212+E241+E248</f>
        <v>0</v>
      </c>
      <c r="F200" s="8">
        <f t="shared" si="70"/>
        <v>8600000</v>
      </c>
    </row>
    <row r="201" spans="1:6" s="9" customFormat="1" ht="18.600000000000001" hidden="1" customHeight="1" x14ac:dyDescent="0.2">
      <c r="A201" s="13" t="s">
        <v>7</v>
      </c>
      <c r="B201" s="19"/>
      <c r="C201" s="20"/>
      <c r="D201" s="60">
        <f t="shared" ref="D201:F201" si="71">D202+D210</f>
        <v>0</v>
      </c>
      <c r="E201" s="60">
        <f t="shared" si="71"/>
        <v>0</v>
      </c>
      <c r="F201" s="60">
        <f t="shared" si="71"/>
        <v>0</v>
      </c>
    </row>
    <row r="202" spans="1:6" s="9" customFormat="1" ht="18.600000000000001" hidden="1" customHeight="1" x14ac:dyDescent="0.2">
      <c r="A202" s="13" t="s">
        <v>8</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9</v>
      </c>
      <c r="C203" s="16"/>
      <c r="D203" s="60">
        <f t="shared" ref="D203:F203" si="73">D204</f>
        <v>0</v>
      </c>
      <c r="E203" s="60">
        <f t="shared" si="73"/>
        <v>0</v>
      </c>
      <c r="F203" s="60">
        <f t="shared" si="73"/>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4">D206+D207</f>
        <v>0</v>
      </c>
      <c r="E205" s="63">
        <f t="shared" si="74"/>
        <v>0</v>
      </c>
      <c r="F205" s="63">
        <f t="shared" si="74"/>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5">D211</f>
        <v>0</v>
      </c>
      <c r="E210" s="60">
        <f t="shared" si="75"/>
        <v>0</v>
      </c>
      <c r="F210" s="60">
        <f t="shared" si="75"/>
        <v>0</v>
      </c>
    </row>
    <row r="211" spans="1:6" s="9" customFormat="1" ht="14.25" hidden="1" customHeight="1" x14ac:dyDescent="0.2">
      <c r="A211" s="17"/>
      <c r="B211" s="15" t="s">
        <v>17</v>
      </c>
      <c r="C211" s="16"/>
      <c r="D211" s="61"/>
      <c r="E211" s="61"/>
      <c r="F211" s="61"/>
    </row>
    <row r="212" spans="1:6" s="9" customFormat="1" x14ac:dyDescent="0.2">
      <c r="A212" s="139" t="s">
        <v>167</v>
      </c>
      <c r="B212" s="139"/>
      <c r="C212" s="139"/>
      <c r="D212" s="60">
        <f>D213</f>
        <v>1100000</v>
      </c>
      <c r="E212" s="60">
        <f t="shared" ref="E212:F212" si="76">E213</f>
        <v>0</v>
      </c>
      <c r="F212" s="60">
        <f t="shared" si="76"/>
        <v>1100000</v>
      </c>
    </row>
    <row r="213" spans="1:6" s="9" customFormat="1" x14ac:dyDescent="0.2">
      <c r="A213" s="139" t="s">
        <v>162</v>
      </c>
      <c r="B213" s="139"/>
      <c r="C213" s="139"/>
      <c r="D213" s="60">
        <f t="shared" ref="D213:F213" si="77">SUM(D214:D227)</f>
        <v>1100000</v>
      </c>
      <c r="E213" s="60">
        <f t="shared" si="77"/>
        <v>0</v>
      </c>
      <c r="F213" s="60">
        <f t="shared" si="77"/>
        <v>1100000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40" t="s">
        <v>20</v>
      </c>
      <c r="C216" s="140"/>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35" t="s">
        <v>23</v>
      </c>
      <c r="C219" s="135"/>
      <c r="D219" s="61"/>
      <c r="E219" s="61"/>
      <c r="F219" s="61"/>
    </row>
    <row r="220" spans="1:6" s="9" customFormat="1" ht="27.6" hidden="1" customHeight="1" x14ac:dyDescent="0.2">
      <c r="A220" s="30"/>
      <c r="B220" s="136" t="s">
        <v>24</v>
      </c>
      <c r="C220" s="136"/>
      <c r="D220" s="61"/>
      <c r="E220" s="61"/>
      <c r="F220" s="61"/>
    </row>
    <row r="221" spans="1:6" s="9" customFormat="1" ht="26.45" customHeight="1" x14ac:dyDescent="0.2">
      <c r="A221" s="30"/>
      <c r="B221" s="135" t="s">
        <v>25</v>
      </c>
      <c r="C221" s="135"/>
      <c r="D221" s="61">
        <v>850000</v>
      </c>
      <c r="E221" s="61">
        <f>F221-D221</f>
        <v>0</v>
      </c>
      <c r="F221" s="61">
        <v>850000</v>
      </c>
    </row>
    <row r="222" spans="1:6" s="9" customFormat="1" ht="18.600000000000001" hidden="1" customHeight="1" x14ac:dyDescent="0.2">
      <c r="A222" s="30"/>
      <c r="B222" s="134" t="s">
        <v>26</v>
      </c>
      <c r="C222" s="134"/>
      <c r="D222" s="61"/>
      <c r="E222" s="61">
        <f t="shared" ref="E222:E227" si="78">F222-D222</f>
        <v>0</v>
      </c>
      <c r="F222" s="61"/>
    </row>
    <row r="223" spans="1:6" s="9" customFormat="1" ht="27.6" hidden="1" customHeight="1" x14ac:dyDescent="0.2">
      <c r="A223" s="30"/>
      <c r="B223" s="135" t="s">
        <v>27</v>
      </c>
      <c r="C223" s="135"/>
      <c r="D223" s="61"/>
      <c r="E223" s="61">
        <f t="shared" si="78"/>
        <v>0</v>
      </c>
      <c r="F223" s="61"/>
    </row>
    <row r="224" spans="1:6" s="9" customFormat="1" ht="30" hidden="1" customHeight="1" x14ac:dyDescent="0.2">
      <c r="A224" s="30"/>
      <c r="B224" s="136" t="s">
        <v>28</v>
      </c>
      <c r="C224" s="136"/>
      <c r="D224" s="61"/>
      <c r="E224" s="61">
        <f t="shared" si="78"/>
        <v>0</v>
      </c>
      <c r="F224" s="61"/>
    </row>
    <row r="225" spans="1:6" s="9" customFormat="1" ht="28.15" hidden="1" customHeight="1" x14ac:dyDescent="0.2">
      <c r="A225" s="30"/>
      <c r="B225" s="136" t="s">
        <v>29</v>
      </c>
      <c r="C225" s="136"/>
      <c r="D225" s="61"/>
      <c r="E225" s="61">
        <f t="shared" si="78"/>
        <v>0</v>
      </c>
      <c r="F225" s="61"/>
    </row>
    <row r="226" spans="1:6" s="9" customFormat="1" ht="18.600000000000001" hidden="1" customHeight="1" x14ac:dyDescent="0.2">
      <c r="A226" s="30"/>
      <c r="B226" s="15" t="s">
        <v>30</v>
      </c>
      <c r="C226" s="16"/>
      <c r="D226" s="61"/>
      <c r="E226" s="61">
        <f t="shared" si="78"/>
        <v>0</v>
      </c>
      <c r="F226" s="61"/>
    </row>
    <row r="227" spans="1:6" s="9" customFormat="1" ht="18.600000000000001" customHeight="1" x14ac:dyDescent="0.2">
      <c r="A227" s="29"/>
      <c r="B227" s="15" t="s">
        <v>31</v>
      </c>
      <c r="C227" s="16"/>
      <c r="D227" s="61">
        <v>250000</v>
      </c>
      <c r="E227" s="61">
        <f t="shared" si="78"/>
        <v>0</v>
      </c>
      <c r="F227" s="61">
        <v>250000</v>
      </c>
    </row>
    <row r="228" spans="1:6" s="9" customFormat="1" ht="15" hidden="1" customHeight="1" x14ac:dyDescent="0.2">
      <c r="A228" s="21" t="s">
        <v>32</v>
      </c>
      <c r="B228" s="16"/>
      <c r="C228" s="31"/>
      <c r="D228" s="60">
        <f t="shared" ref="D228" si="79">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80">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81">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37" t="s">
        <v>93</v>
      </c>
      <c r="C234" s="138"/>
      <c r="D234" s="60">
        <f t="shared" ref="D234" si="82">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39" t="s">
        <v>94</v>
      </c>
      <c r="B237" s="139"/>
      <c r="C237" s="139"/>
      <c r="D237" s="60">
        <f t="shared" ref="D237" si="83">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36" t="s">
        <v>95</v>
      </c>
      <c r="C239" s="136"/>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4">D242+D245</f>
        <v>0</v>
      </c>
      <c r="E241" s="64"/>
      <c r="F241" s="64"/>
    </row>
    <row r="242" spans="1:6" s="28" customFormat="1" ht="22.15" hidden="1" customHeight="1" x14ac:dyDescent="0.25">
      <c r="A242" s="142" t="s">
        <v>96</v>
      </c>
      <c r="B242" s="142"/>
      <c r="C242" s="142"/>
      <c r="D242" s="64">
        <f t="shared" ref="D242:D243" si="85">D243</f>
        <v>0</v>
      </c>
      <c r="E242" s="64"/>
      <c r="F242" s="64"/>
    </row>
    <row r="243" spans="1:6" s="28" customFormat="1" ht="30.75" hidden="1" customHeight="1" x14ac:dyDescent="0.25">
      <c r="A243" s="38"/>
      <c r="B243" s="143" t="s">
        <v>97</v>
      </c>
      <c r="C243" s="143"/>
      <c r="D243" s="64">
        <f t="shared" si="85"/>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6">D246+D247</f>
        <v>0</v>
      </c>
      <c r="E245" s="60"/>
      <c r="F245" s="60"/>
    </row>
    <row r="246" spans="1:6" s="28" customFormat="1" ht="29.25" hidden="1" customHeight="1" x14ac:dyDescent="0.2">
      <c r="A246" s="22"/>
      <c r="B246" s="135" t="s">
        <v>52</v>
      </c>
      <c r="C246" s="135"/>
      <c r="D246" s="61"/>
      <c r="E246" s="61"/>
      <c r="F246" s="62"/>
    </row>
    <row r="247" spans="1:6" s="28" customFormat="1" ht="23.45" hidden="1" customHeight="1" x14ac:dyDescent="0.2">
      <c r="A247" s="22"/>
      <c r="B247" s="135" t="s">
        <v>53</v>
      </c>
      <c r="C247" s="138"/>
      <c r="D247" s="61"/>
      <c r="E247" s="61"/>
      <c r="F247" s="61"/>
    </row>
    <row r="248" spans="1:6" s="9" customFormat="1" ht="15.6" customHeight="1" x14ac:dyDescent="0.2">
      <c r="A248" s="17" t="s">
        <v>168</v>
      </c>
      <c r="B248" s="19"/>
      <c r="C248" s="19"/>
      <c r="D248" s="64">
        <f>D252</f>
        <v>7500000</v>
      </c>
      <c r="E248" s="64">
        <f t="shared" ref="E248:F248" si="87">E252</f>
        <v>0</v>
      </c>
      <c r="F248" s="64">
        <f t="shared" si="87"/>
        <v>7500000</v>
      </c>
    </row>
    <row r="249" spans="1:6" s="9" customFormat="1" ht="18.600000000000001" hidden="1" customHeight="1" x14ac:dyDescent="0.2">
      <c r="A249" s="17" t="s">
        <v>98</v>
      </c>
      <c r="B249" s="19"/>
      <c r="C249" s="19"/>
      <c r="D249" s="64">
        <f t="shared" ref="D249" si="88">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41" t="s">
        <v>99</v>
      </c>
      <c r="C251" s="141"/>
      <c r="D251" s="61"/>
      <c r="E251" s="61"/>
      <c r="F251" s="62"/>
    </row>
    <row r="252" spans="1:6" s="9" customFormat="1" x14ac:dyDescent="0.2">
      <c r="A252" s="17"/>
      <c r="B252" s="15" t="s">
        <v>60</v>
      </c>
      <c r="C252" s="16"/>
      <c r="D252" s="61">
        <v>7500000</v>
      </c>
      <c r="E252" s="61">
        <f>F252-D252</f>
        <v>0</v>
      </c>
      <c r="F252" s="61">
        <v>7500000</v>
      </c>
    </row>
    <row r="253" spans="1:6" s="9" customFormat="1" ht="39" hidden="1" customHeight="1" x14ac:dyDescent="0.2">
      <c r="A253" s="17"/>
      <c r="B253" s="136" t="s">
        <v>61</v>
      </c>
      <c r="C253" s="136"/>
      <c r="D253" s="61"/>
      <c r="E253" s="61"/>
      <c r="F253" s="62"/>
    </row>
    <row r="254" spans="1:6" s="9" customFormat="1" ht="18" hidden="1" customHeight="1" x14ac:dyDescent="0.2">
      <c r="A254" s="17"/>
      <c r="B254" s="136" t="s">
        <v>63</v>
      </c>
      <c r="C254" s="136"/>
      <c r="D254" s="61"/>
      <c r="E254" s="61"/>
      <c r="F254" s="61"/>
    </row>
    <row r="255" spans="1:6" s="9" customFormat="1" ht="30.6" hidden="1" customHeight="1" x14ac:dyDescent="0.2">
      <c r="A255" s="17"/>
      <c r="B255" s="135" t="s">
        <v>73</v>
      </c>
      <c r="C255" s="138"/>
      <c r="D255" s="61"/>
      <c r="E255" s="61"/>
      <c r="F255" s="62"/>
    </row>
    <row r="256" spans="1:6" s="51" customFormat="1" ht="18" x14ac:dyDescent="0.25">
      <c r="A256" s="128" t="s">
        <v>165</v>
      </c>
      <c r="B256" s="138"/>
      <c r="C256" s="138"/>
      <c r="D256" s="8">
        <f>D278</f>
        <v>101000</v>
      </c>
      <c r="E256" s="8">
        <f t="shared" ref="E256:F256" si="89">E278</f>
        <v>0</v>
      </c>
      <c r="F256" s="8">
        <f t="shared" si="89"/>
        <v>101000</v>
      </c>
    </row>
    <row r="257" spans="1:6" s="9" customFormat="1" ht="13.9" hidden="1" customHeight="1" x14ac:dyDescent="0.2">
      <c r="A257" s="10" t="s">
        <v>101</v>
      </c>
      <c r="B257" s="11"/>
      <c r="C257" s="12"/>
      <c r="D257" s="60">
        <f t="shared" ref="D257:F258" si="90">D258</f>
        <v>0</v>
      </c>
      <c r="E257" s="60">
        <f t="shared" si="90"/>
        <v>0</v>
      </c>
      <c r="F257" s="60">
        <f t="shared" si="90"/>
        <v>0</v>
      </c>
    </row>
    <row r="258" spans="1:6" s="9" customFormat="1" ht="14.45" hidden="1" customHeight="1" x14ac:dyDescent="0.2">
      <c r="A258" s="17" t="s">
        <v>102</v>
      </c>
      <c r="B258" s="18"/>
      <c r="C258" s="19"/>
      <c r="D258" s="60">
        <f t="shared" si="90"/>
        <v>0</v>
      </c>
      <c r="E258" s="60">
        <f t="shared" si="90"/>
        <v>0</v>
      </c>
      <c r="F258" s="60">
        <f t="shared" si="90"/>
        <v>0</v>
      </c>
    </row>
    <row r="259" spans="1:6" s="9" customFormat="1" ht="18.600000000000001" hidden="1" customHeight="1" x14ac:dyDescent="0.2">
      <c r="A259" s="17" t="s">
        <v>103</v>
      </c>
      <c r="B259" s="19"/>
      <c r="C259" s="19"/>
      <c r="D259" s="60">
        <f t="shared" ref="D259:F259" si="91">D260+D263</f>
        <v>0</v>
      </c>
      <c r="E259" s="60">
        <f t="shared" si="91"/>
        <v>0</v>
      </c>
      <c r="F259" s="60">
        <f t="shared" si="91"/>
        <v>0</v>
      </c>
    </row>
    <row r="260" spans="1:6" s="9" customFormat="1" hidden="1" x14ac:dyDescent="0.2">
      <c r="A260" s="21" t="s">
        <v>104</v>
      </c>
      <c r="B260" s="16"/>
      <c r="C260" s="19"/>
      <c r="D260" s="60">
        <f t="shared" ref="D260:F261" si="92">D261</f>
        <v>0</v>
      </c>
      <c r="E260" s="60">
        <f t="shared" si="92"/>
        <v>0</v>
      </c>
      <c r="F260" s="60">
        <f t="shared" si="92"/>
        <v>0</v>
      </c>
    </row>
    <row r="261" spans="1:6" s="32" customFormat="1" ht="27.6" hidden="1" customHeight="1" x14ac:dyDescent="0.25">
      <c r="A261" s="22"/>
      <c r="B261" s="137" t="s">
        <v>105</v>
      </c>
      <c r="C261" s="138"/>
      <c r="D261" s="64">
        <f t="shared" si="92"/>
        <v>0</v>
      </c>
      <c r="E261" s="64">
        <f t="shared" si="92"/>
        <v>0</v>
      </c>
      <c r="F261" s="64">
        <f t="shared" si="92"/>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3">D264</f>
        <v>0</v>
      </c>
      <c r="E263" s="60">
        <f t="shared" si="93"/>
        <v>0</v>
      </c>
      <c r="F263" s="60">
        <f t="shared" si="93"/>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4">D266</f>
        <v>0</v>
      </c>
      <c r="E265" s="60">
        <f t="shared" si="94"/>
        <v>0</v>
      </c>
      <c r="F265" s="60">
        <f t="shared" si="94"/>
        <v>0</v>
      </c>
    </row>
    <row r="266" spans="1:6" s="9" customFormat="1" ht="18.600000000000001" hidden="1" customHeight="1" x14ac:dyDescent="0.2">
      <c r="A266" s="21" t="s">
        <v>44</v>
      </c>
      <c r="B266" s="16"/>
      <c r="C266" s="19"/>
      <c r="D266" s="60">
        <f t="shared" ref="D266:F266" si="95">D267+D268</f>
        <v>0</v>
      </c>
      <c r="E266" s="60">
        <f t="shared" si="95"/>
        <v>0</v>
      </c>
      <c r="F266" s="60">
        <f t="shared" si="95"/>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6">D270</f>
        <v>0</v>
      </c>
      <c r="E269" s="64">
        <f t="shared" si="96"/>
        <v>0</v>
      </c>
      <c r="F269" s="64">
        <f t="shared" si="96"/>
        <v>0</v>
      </c>
    </row>
    <row r="270" spans="1:6" s="28" customFormat="1" ht="26.25" hidden="1" customHeight="1" x14ac:dyDescent="0.25">
      <c r="A270" s="142" t="s">
        <v>108</v>
      </c>
      <c r="B270" s="142"/>
      <c r="C270" s="142"/>
      <c r="D270" s="64">
        <f t="shared" ref="D270:F270" si="97">D271+D273</f>
        <v>0</v>
      </c>
      <c r="E270" s="64">
        <f t="shared" si="97"/>
        <v>0</v>
      </c>
      <c r="F270" s="64">
        <f t="shared" si="97"/>
        <v>0</v>
      </c>
    </row>
    <row r="271" spans="1:6" s="28" customFormat="1" ht="30.75" hidden="1" customHeight="1" x14ac:dyDescent="0.25">
      <c r="A271" s="38"/>
      <c r="B271" s="143" t="s">
        <v>109</v>
      </c>
      <c r="C271" s="143"/>
      <c r="D271" s="64">
        <f t="shared" ref="D271:F271" si="98">D272</f>
        <v>0</v>
      </c>
      <c r="E271" s="64">
        <f t="shared" si="98"/>
        <v>0</v>
      </c>
      <c r="F271" s="64">
        <f t="shared" si="98"/>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35" t="s">
        <v>50</v>
      </c>
      <c r="C273" s="135"/>
      <c r="D273" s="65"/>
      <c r="E273" s="65"/>
      <c r="F273" s="65"/>
    </row>
    <row r="274" spans="1:6" s="9" customFormat="1" ht="18.600000000000001" hidden="1" customHeight="1" x14ac:dyDescent="0.2">
      <c r="A274" s="17" t="s">
        <v>110</v>
      </c>
      <c r="B274" s="19"/>
      <c r="C274" s="19"/>
      <c r="D274" s="64">
        <f t="shared" ref="D274" si="99">D275+D276+D277</f>
        <v>0</v>
      </c>
      <c r="E274" s="64"/>
      <c r="F274" s="64"/>
    </row>
    <row r="275" spans="1:6" s="9" customFormat="1" ht="42" hidden="1" customHeight="1" x14ac:dyDescent="0.2">
      <c r="A275" s="17"/>
      <c r="B275" s="141" t="s">
        <v>57</v>
      </c>
      <c r="C275" s="141"/>
      <c r="D275" s="65"/>
      <c r="E275" s="65"/>
      <c r="F275" s="65"/>
    </row>
    <row r="276" spans="1:6" s="25" customFormat="1" ht="15" hidden="1" customHeight="1" x14ac:dyDescent="0.2">
      <c r="A276" s="26"/>
      <c r="B276" s="144" t="s">
        <v>58</v>
      </c>
      <c r="C276" s="144"/>
      <c r="D276" s="65"/>
      <c r="E276" s="65"/>
      <c r="F276" s="65"/>
    </row>
    <row r="277" spans="1:6" s="25" customFormat="1" ht="65.45" hidden="1" customHeight="1" x14ac:dyDescent="0.25">
      <c r="A277" s="26"/>
      <c r="B277" s="145" t="s">
        <v>59</v>
      </c>
      <c r="C277" s="146"/>
      <c r="D277" s="65"/>
      <c r="E277" s="65"/>
      <c r="F277" s="65"/>
    </row>
    <row r="278" spans="1:6" s="9" customFormat="1" x14ac:dyDescent="0.2">
      <c r="A278" s="139" t="s">
        <v>168</v>
      </c>
      <c r="B278" s="139"/>
      <c r="C278" s="139"/>
      <c r="D278" s="60">
        <f t="shared" ref="D278:F278" si="100">D279+D280+D284+D288+D289</f>
        <v>101000</v>
      </c>
      <c r="E278" s="60">
        <f t="shared" si="100"/>
        <v>0</v>
      </c>
      <c r="F278" s="60">
        <f t="shared" si="100"/>
        <v>101000</v>
      </c>
    </row>
    <row r="279" spans="1:6" s="9" customFormat="1" ht="32.450000000000003" hidden="1" customHeight="1" x14ac:dyDescent="0.2">
      <c r="A279" s="17"/>
      <c r="B279" s="136" t="s">
        <v>62</v>
      </c>
      <c r="C279" s="136"/>
      <c r="D279" s="61"/>
      <c r="E279" s="61"/>
      <c r="F279" s="61"/>
    </row>
    <row r="280" spans="1:6" s="9" customFormat="1" ht="30.75" hidden="1" customHeight="1" x14ac:dyDescent="0.2">
      <c r="A280" s="17"/>
      <c r="B280" s="136" t="s">
        <v>64</v>
      </c>
      <c r="C280" s="136"/>
      <c r="D280" s="60">
        <f t="shared" ref="D280" si="101">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36" t="s">
        <v>68</v>
      </c>
      <c r="C284" s="136"/>
      <c r="D284" s="60">
        <f t="shared" ref="D284" si="102">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30.75" hidden="1" customHeight="1" x14ac:dyDescent="0.2">
      <c r="A287" s="17"/>
      <c r="B287" s="41"/>
      <c r="C287" s="20" t="s">
        <v>71</v>
      </c>
      <c r="D287" s="65"/>
      <c r="E287" s="65"/>
      <c r="F287" s="65"/>
    </row>
    <row r="288" spans="1:6" s="9" customFormat="1" x14ac:dyDescent="0.2">
      <c r="A288" s="17"/>
      <c r="B288" s="136" t="s">
        <v>72</v>
      </c>
      <c r="C288" s="136"/>
      <c r="D288" s="65">
        <v>101000</v>
      </c>
      <c r="E288" s="65">
        <f>F288-D288</f>
        <v>0</v>
      </c>
      <c r="F288" s="65">
        <v>101000</v>
      </c>
    </row>
    <row r="289" spans="1:6" s="9" customFormat="1" ht="31.5" hidden="1" customHeight="1" x14ac:dyDescent="0.2">
      <c r="A289" s="17"/>
      <c r="B289" s="135" t="s">
        <v>112</v>
      </c>
      <c r="C289" s="149"/>
      <c r="D289" s="65"/>
      <c r="E289" s="65"/>
      <c r="F289" s="65"/>
    </row>
    <row r="290" spans="1:6" s="9" customFormat="1" ht="42" hidden="1" customHeight="1" x14ac:dyDescent="0.2">
      <c r="A290" s="148" t="s">
        <v>113</v>
      </c>
      <c r="B290" s="148"/>
      <c r="C290" s="148"/>
      <c r="D290" s="64">
        <f t="shared" ref="D290:F290" si="103">D291+D294+D297+D300+D305+D308+D313+D318+D323+D328+D333+D338+D342+D347</f>
        <v>0</v>
      </c>
      <c r="E290" s="64">
        <f t="shared" si="103"/>
        <v>0</v>
      </c>
      <c r="F290" s="64">
        <f t="shared" si="103"/>
        <v>0</v>
      </c>
    </row>
    <row r="291" spans="1:6" s="9" customFormat="1" ht="19.5" hidden="1" customHeight="1" x14ac:dyDescent="0.2">
      <c r="A291" s="42"/>
      <c r="B291" s="136" t="s">
        <v>114</v>
      </c>
      <c r="C291" s="136"/>
      <c r="D291" s="64">
        <f>D292+D293</f>
        <v>0</v>
      </c>
      <c r="E291" s="64">
        <f t="shared" ref="E291" si="104">E292+E293</f>
        <v>0</v>
      </c>
      <c r="F291" s="64">
        <f t="shared" ref="F291" si="105">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50" t="s">
        <v>115</v>
      </c>
      <c r="C294" s="150"/>
      <c r="D294" s="64">
        <f>D295+D296</f>
        <v>0</v>
      </c>
      <c r="E294" s="64">
        <f t="shared" ref="E294" si="106">E295+E296</f>
        <v>0</v>
      </c>
      <c r="F294" s="64">
        <f t="shared" ref="F294" si="107">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51" t="s">
        <v>116</v>
      </c>
      <c r="C297" s="151"/>
      <c r="D297" s="64">
        <f>D298+D299</f>
        <v>0</v>
      </c>
      <c r="E297" s="64">
        <f t="shared" ref="E297" si="108">E298+E299</f>
        <v>0</v>
      </c>
      <c r="F297" s="64">
        <f t="shared" ref="F297" si="109">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36" t="s">
        <v>117</v>
      </c>
      <c r="C300" s="136"/>
      <c r="D300" s="64">
        <f t="shared" ref="D300:F300" si="110">D301+D302+D303+D304</f>
        <v>0</v>
      </c>
      <c r="E300" s="64">
        <f t="shared" si="110"/>
        <v>0</v>
      </c>
      <c r="F300" s="64">
        <f t="shared" si="110"/>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36" t="s">
        <v>118</v>
      </c>
      <c r="C305" s="136"/>
      <c r="D305" s="64">
        <f>D306+D307</f>
        <v>0</v>
      </c>
      <c r="E305" s="64">
        <f t="shared" ref="E305" si="111">E306+E307</f>
        <v>0</v>
      </c>
      <c r="F305" s="64">
        <f t="shared" ref="F305" si="112">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36" t="s">
        <v>119</v>
      </c>
      <c r="C308" s="136"/>
      <c r="D308" s="64">
        <f t="shared" ref="D308:F308" si="113">D309+D310+D311+D312</f>
        <v>0</v>
      </c>
      <c r="E308" s="64">
        <f t="shared" si="113"/>
        <v>0</v>
      </c>
      <c r="F308" s="64">
        <f t="shared" si="113"/>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36" t="s">
        <v>120</v>
      </c>
      <c r="C313" s="136"/>
      <c r="D313" s="64">
        <f t="shared" ref="D313:F313" si="114">D314+D315+D316+D317</f>
        <v>0</v>
      </c>
      <c r="E313" s="64">
        <f t="shared" si="114"/>
        <v>0</v>
      </c>
      <c r="F313" s="64">
        <f t="shared" si="114"/>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36" t="s">
        <v>121</v>
      </c>
      <c r="C318" s="136"/>
      <c r="D318" s="64">
        <f t="shared" ref="D318:F318" si="115">D319+D320+D321+D322</f>
        <v>0</v>
      </c>
      <c r="E318" s="64">
        <f t="shared" si="115"/>
        <v>0</v>
      </c>
      <c r="F318" s="64">
        <f t="shared" si="115"/>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36" t="s">
        <v>122</v>
      </c>
      <c r="C323" s="136"/>
      <c r="D323" s="64">
        <f t="shared" ref="D323:F323" si="116">D324+D325+D326+D327</f>
        <v>0</v>
      </c>
      <c r="E323" s="64">
        <f t="shared" si="116"/>
        <v>0</v>
      </c>
      <c r="F323" s="64">
        <f t="shared" si="116"/>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36" t="s">
        <v>78</v>
      </c>
      <c r="C328" s="136"/>
      <c r="D328" s="64">
        <f t="shared" ref="D328:F328" si="117">D329+D330+D331+D332</f>
        <v>0</v>
      </c>
      <c r="E328" s="64">
        <f t="shared" si="117"/>
        <v>0</v>
      </c>
      <c r="F328" s="64">
        <f t="shared" si="117"/>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35" t="s">
        <v>79</v>
      </c>
      <c r="C333" s="135"/>
      <c r="D333" s="64">
        <f t="shared" ref="D333:F333" si="118">D334+D335+D336+D337</f>
        <v>0</v>
      </c>
      <c r="E333" s="64">
        <f t="shared" si="118"/>
        <v>0</v>
      </c>
      <c r="F333" s="64">
        <f t="shared" si="118"/>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47" t="s">
        <v>123</v>
      </c>
      <c r="C338" s="147"/>
      <c r="D338" s="64">
        <f t="shared" ref="D338:F338" si="119">D339+D340+D341</f>
        <v>0</v>
      </c>
      <c r="E338" s="64">
        <f t="shared" si="119"/>
        <v>0</v>
      </c>
      <c r="F338" s="64">
        <f t="shared" si="119"/>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47" t="s">
        <v>80</v>
      </c>
      <c r="C342" s="147"/>
      <c r="D342" s="64">
        <f t="shared" ref="D342:F342" si="120">D343+D344+D345+D346</f>
        <v>0</v>
      </c>
      <c r="E342" s="64">
        <f t="shared" si="120"/>
        <v>0</v>
      </c>
      <c r="F342" s="64">
        <f t="shared" si="120"/>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47" t="s">
        <v>81</v>
      </c>
      <c r="C347" s="147"/>
      <c r="D347" s="64">
        <f t="shared" ref="D347:F347" si="121">D348+D349+D350+D351</f>
        <v>0</v>
      </c>
      <c r="E347" s="64">
        <f t="shared" si="121"/>
        <v>0</v>
      </c>
      <c r="F347" s="64">
        <f t="shared" si="121"/>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48" t="s">
        <v>82</v>
      </c>
      <c r="B352" s="146"/>
      <c r="C352" s="146"/>
      <c r="D352" s="64">
        <f t="shared" ref="D352:F352" si="122">D353+D357+D361+D365+D369+D373+D377+D381+D384</f>
        <v>0</v>
      </c>
      <c r="E352" s="64">
        <f t="shared" si="122"/>
        <v>0</v>
      </c>
      <c r="F352" s="64">
        <f t="shared" si="122"/>
        <v>0</v>
      </c>
    </row>
    <row r="353" spans="1:6" s="25" customFormat="1" ht="28.15" hidden="1" customHeight="1" x14ac:dyDescent="0.25">
      <c r="A353" s="48"/>
      <c r="B353" s="135" t="s">
        <v>83</v>
      </c>
      <c r="C353" s="146"/>
      <c r="D353" s="64">
        <f t="shared" ref="D353:F353" si="123">D354+D355+D356</f>
        <v>0</v>
      </c>
      <c r="E353" s="64">
        <f t="shared" si="123"/>
        <v>0</v>
      </c>
      <c r="F353" s="64">
        <f t="shared" si="123"/>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58" t="s">
        <v>84</v>
      </c>
      <c r="C357" s="159"/>
      <c r="D357" s="64">
        <f t="shared" ref="D357:F357" si="124">D358+D359+D360</f>
        <v>0</v>
      </c>
      <c r="E357" s="64">
        <f t="shared" si="124"/>
        <v>0</v>
      </c>
      <c r="F357" s="64">
        <f t="shared" si="124"/>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58" t="s">
        <v>85</v>
      </c>
      <c r="C361" s="159"/>
      <c r="D361" s="64">
        <f t="shared" ref="D361:F361" si="125">D362+D363+D364</f>
        <v>0</v>
      </c>
      <c r="E361" s="64">
        <f t="shared" si="125"/>
        <v>0</v>
      </c>
      <c r="F361" s="64">
        <f t="shared" si="125"/>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47" t="s">
        <v>86</v>
      </c>
      <c r="C365" s="157"/>
      <c r="D365" s="64">
        <f t="shared" ref="D365:F365" si="126">D366+D367+D368</f>
        <v>0</v>
      </c>
      <c r="E365" s="64">
        <f t="shared" si="126"/>
        <v>0</v>
      </c>
      <c r="F365" s="64">
        <f t="shared" si="126"/>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47" t="s">
        <v>87</v>
      </c>
      <c r="C369" s="157"/>
      <c r="D369" s="64">
        <f t="shared" ref="D369:F369" si="127">D370+D371+D372</f>
        <v>0</v>
      </c>
      <c r="E369" s="64">
        <f t="shared" si="127"/>
        <v>0</v>
      </c>
      <c r="F369" s="64">
        <f t="shared" si="127"/>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47" t="s">
        <v>88</v>
      </c>
      <c r="C373" s="157"/>
      <c r="D373" s="64">
        <f t="shared" ref="D373:F373" si="128">D374+D375+D376</f>
        <v>0</v>
      </c>
      <c r="E373" s="64">
        <f t="shared" si="128"/>
        <v>0</v>
      </c>
      <c r="F373" s="64">
        <f t="shared" si="128"/>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47" t="s">
        <v>89</v>
      </c>
      <c r="C377" s="157"/>
      <c r="D377" s="64">
        <f t="shared" ref="D377:F377" si="129">D378+D379+D380</f>
        <v>0</v>
      </c>
      <c r="E377" s="64">
        <f t="shared" si="129"/>
        <v>0</v>
      </c>
      <c r="F377" s="64">
        <f t="shared" si="129"/>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47" t="s">
        <v>90</v>
      </c>
      <c r="C381" s="157"/>
      <c r="D381" s="64">
        <f t="shared" ref="D381:F381" si="130">D382+D383</f>
        <v>0</v>
      </c>
      <c r="E381" s="64">
        <f t="shared" si="130"/>
        <v>0</v>
      </c>
      <c r="F381" s="64">
        <f t="shared" si="130"/>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47" t="s">
        <v>91</v>
      </c>
      <c r="C384" s="157"/>
      <c r="D384" s="64">
        <f t="shared" ref="D384:F384" si="131">D385+D386+D387</f>
        <v>0</v>
      </c>
      <c r="E384" s="64">
        <f t="shared" si="131"/>
        <v>0</v>
      </c>
      <c r="F384" s="64">
        <f t="shared" si="131"/>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55" t="s">
        <v>169</v>
      </c>
      <c r="B388" s="156"/>
      <c r="C388" s="156"/>
      <c r="D388" s="70">
        <f>D389+D445</f>
        <v>2400000</v>
      </c>
      <c r="E388" s="70">
        <f t="shared" ref="E388:F388" si="132">E389+E445</f>
        <v>120000</v>
      </c>
      <c r="F388" s="70">
        <f t="shared" si="132"/>
        <v>2520000</v>
      </c>
    </row>
    <row r="389" spans="1:6" s="51" customFormat="1" ht="18" x14ac:dyDescent="0.25">
      <c r="A389" s="128" t="s">
        <v>166</v>
      </c>
      <c r="B389" s="138"/>
      <c r="C389" s="138"/>
      <c r="D389" s="8">
        <f>D401+D440</f>
        <v>2400000</v>
      </c>
      <c r="E389" s="8">
        <f t="shared" ref="E389:F389" si="133">E401+E440</f>
        <v>120000</v>
      </c>
      <c r="F389" s="8">
        <f t="shared" si="133"/>
        <v>2520000</v>
      </c>
    </row>
    <row r="390" spans="1:6" s="9" customFormat="1" ht="18.600000000000001" hidden="1" customHeight="1" x14ac:dyDescent="0.2">
      <c r="A390" s="13" t="s">
        <v>7</v>
      </c>
      <c r="B390" s="19"/>
      <c r="C390" s="20"/>
      <c r="D390" s="60">
        <f t="shared" ref="D390" si="134">D391+D399</f>
        <v>0</v>
      </c>
      <c r="E390" s="60"/>
      <c r="F390" s="60"/>
    </row>
    <row r="391" spans="1:6" s="9" customFormat="1" ht="18.600000000000001" hidden="1" customHeight="1" x14ac:dyDescent="0.2">
      <c r="A391" s="13" t="s">
        <v>8</v>
      </c>
      <c r="B391" s="16"/>
      <c r="C391" s="20"/>
      <c r="D391" s="60">
        <f t="shared" ref="D391" si="135">D392+D394+D397+D398</f>
        <v>0</v>
      </c>
      <c r="E391" s="60"/>
      <c r="F391" s="60"/>
    </row>
    <row r="392" spans="1:6" s="9" customFormat="1" ht="16.899999999999999" hidden="1" customHeight="1" x14ac:dyDescent="0.2">
      <c r="A392" s="21"/>
      <c r="B392" s="15" t="s">
        <v>9</v>
      </c>
      <c r="C392" s="16"/>
      <c r="D392" s="60">
        <f t="shared" ref="D392" si="136">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7">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8">D400</f>
        <v>0</v>
      </c>
      <c r="E399" s="60"/>
      <c r="F399" s="60"/>
    </row>
    <row r="400" spans="1:6" s="9" customFormat="1" ht="14.25" hidden="1" customHeight="1" x14ac:dyDescent="0.2">
      <c r="A400" s="17"/>
      <c r="B400" s="15" t="s">
        <v>17</v>
      </c>
      <c r="C400" s="16"/>
      <c r="D400" s="61"/>
      <c r="E400" s="61"/>
      <c r="F400" s="61"/>
    </row>
    <row r="401" spans="1:6" s="9" customFormat="1" x14ac:dyDescent="0.2">
      <c r="A401" s="139" t="s">
        <v>167</v>
      </c>
      <c r="B401" s="139"/>
      <c r="C401" s="139"/>
      <c r="D401" s="60">
        <f>D402+D426</f>
        <v>400000</v>
      </c>
      <c r="E401" s="60">
        <f t="shared" ref="E401:F401" si="139">E402+E426</f>
        <v>0</v>
      </c>
      <c r="F401" s="60">
        <f t="shared" si="139"/>
        <v>400000</v>
      </c>
    </row>
    <row r="402" spans="1:6" s="9" customFormat="1" x14ac:dyDescent="0.2">
      <c r="A402" s="139" t="s">
        <v>162</v>
      </c>
      <c r="B402" s="139"/>
      <c r="C402" s="139"/>
      <c r="D402" s="60">
        <f t="shared" ref="D402:F402" si="140">SUM(D403:D416)</f>
        <v>351475</v>
      </c>
      <c r="E402" s="60">
        <f t="shared" si="140"/>
        <v>0</v>
      </c>
      <c r="F402" s="60">
        <f t="shared" si="140"/>
        <v>351475</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40" t="s">
        <v>20</v>
      </c>
      <c r="C405" s="140"/>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35" t="s">
        <v>23</v>
      </c>
      <c r="C408" s="135"/>
      <c r="D408" s="61"/>
      <c r="E408" s="61"/>
      <c r="F408" s="61"/>
    </row>
    <row r="409" spans="1:6" s="9" customFormat="1" ht="27.6" hidden="1" customHeight="1" x14ac:dyDescent="0.2">
      <c r="A409" s="30"/>
      <c r="B409" s="136" t="s">
        <v>24</v>
      </c>
      <c r="C409" s="136"/>
      <c r="D409" s="61"/>
      <c r="E409" s="61"/>
      <c r="F409" s="61"/>
    </row>
    <row r="410" spans="1:6" s="9" customFormat="1" ht="26.45" customHeight="1" x14ac:dyDescent="0.2">
      <c r="A410" s="30"/>
      <c r="B410" s="135" t="s">
        <v>25</v>
      </c>
      <c r="C410" s="135"/>
      <c r="D410" s="61">
        <v>20000</v>
      </c>
      <c r="E410" s="61">
        <f>F410-D410</f>
        <v>0</v>
      </c>
      <c r="F410" s="61">
        <v>20000</v>
      </c>
    </row>
    <row r="411" spans="1:6" s="9" customFormat="1" ht="18.600000000000001" hidden="1" customHeight="1" x14ac:dyDescent="0.2">
      <c r="A411" s="30"/>
      <c r="B411" s="134" t="s">
        <v>26</v>
      </c>
      <c r="C411" s="134"/>
      <c r="D411" s="61"/>
      <c r="E411" s="61">
        <f t="shared" ref="E411:E416" si="141">F411-D411</f>
        <v>0</v>
      </c>
      <c r="F411" s="61"/>
    </row>
    <row r="412" spans="1:6" s="9" customFormat="1" ht="27.6" hidden="1" customHeight="1" x14ac:dyDescent="0.2">
      <c r="A412" s="30"/>
      <c r="B412" s="135" t="s">
        <v>27</v>
      </c>
      <c r="C412" s="135"/>
      <c r="D412" s="61"/>
      <c r="E412" s="61">
        <f t="shared" si="141"/>
        <v>0</v>
      </c>
      <c r="F412" s="61"/>
    </row>
    <row r="413" spans="1:6" s="9" customFormat="1" ht="30" hidden="1" customHeight="1" x14ac:dyDescent="0.2">
      <c r="A413" s="30"/>
      <c r="B413" s="136" t="s">
        <v>28</v>
      </c>
      <c r="C413" s="136"/>
      <c r="D413" s="61"/>
      <c r="E413" s="61">
        <f t="shared" si="141"/>
        <v>0</v>
      </c>
      <c r="F413" s="61"/>
    </row>
    <row r="414" spans="1:6" s="9" customFormat="1" ht="28.15" hidden="1" customHeight="1" x14ac:dyDescent="0.2">
      <c r="A414" s="30"/>
      <c r="B414" s="136" t="s">
        <v>29</v>
      </c>
      <c r="C414" s="136"/>
      <c r="D414" s="61"/>
      <c r="E414" s="61">
        <f t="shared" si="141"/>
        <v>0</v>
      </c>
      <c r="F414" s="61"/>
    </row>
    <row r="415" spans="1:6" s="9" customFormat="1" ht="18.600000000000001" hidden="1" customHeight="1" x14ac:dyDescent="0.2">
      <c r="A415" s="30"/>
      <c r="B415" s="15" t="s">
        <v>30</v>
      </c>
      <c r="C415" s="16"/>
      <c r="D415" s="61"/>
      <c r="E415" s="61">
        <f t="shared" si="141"/>
        <v>0</v>
      </c>
      <c r="F415" s="61"/>
    </row>
    <row r="416" spans="1:6" s="9" customFormat="1" ht="18.600000000000001" customHeight="1" x14ac:dyDescent="0.2">
      <c r="A416" s="29"/>
      <c r="B416" s="15" t="s">
        <v>31</v>
      </c>
      <c r="C416" s="16"/>
      <c r="D416" s="61">
        <v>331475</v>
      </c>
      <c r="E416" s="61">
        <f t="shared" si="141"/>
        <v>0</v>
      </c>
      <c r="F416" s="61">
        <v>331475</v>
      </c>
    </row>
    <row r="417" spans="1:6" s="9" customFormat="1" ht="15" hidden="1" customHeight="1" x14ac:dyDescent="0.2">
      <c r="A417" s="21" t="s">
        <v>32</v>
      </c>
      <c r="B417" s="16"/>
      <c r="C417" s="31"/>
      <c r="D417" s="60">
        <f t="shared" ref="D417" si="142">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3">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4">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37" t="s">
        <v>93</v>
      </c>
      <c r="C423" s="138"/>
      <c r="D423" s="60">
        <f t="shared" ref="D423" si="145">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39" t="s">
        <v>164</v>
      </c>
      <c r="B426" s="139"/>
      <c r="C426" s="139"/>
      <c r="D426" s="60">
        <f t="shared" ref="D426:F426" si="146">D428+D429+D427</f>
        <v>48525</v>
      </c>
      <c r="E426" s="60">
        <f t="shared" si="146"/>
        <v>0</v>
      </c>
      <c r="F426" s="60">
        <f t="shared" si="146"/>
        <v>48525</v>
      </c>
    </row>
    <row r="427" spans="1:6" s="9" customFormat="1" ht="18.600000000000001" customHeight="1" x14ac:dyDescent="0.2">
      <c r="A427" s="13"/>
      <c r="B427" s="15" t="s">
        <v>40</v>
      </c>
      <c r="C427" s="16"/>
      <c r="D427" s="61">
        <v>48525</v>
      </c>
      <c r="E427" s="61">
        <f>F427-D427</f>
        <v>0</v>
      </c>
      <c r="F427" s="62">
        <v>48525</v>
      </c>
    </row>
    <row r="428" spans="1:6" s="9" customFormat="1" ht="30.6" hidden="1" customHeight="1" x14ac:dyDescent="0.2">
      <c r="A428" s="13"/>
      <c r="B428" s="136" t="s">
        <v>95</v>
      </c>
      <c r="C428" s="136"/>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7">D431+D434</f>
        <v>0</v>
      </c>
      <c r="E430" s="64"/>
      <c r="F430" s="64"/>
    </row>
    <row r="431" spans="1:6" s="28" customFormat="1" ht="22.15" hidden="1" customHeight="1" x14ac:dyDescent="0.25">
      <c r="A431" s="142" t="s">
        <v>96</v>
      </c>
      <c r="B431" s="142"/>
      <c r="C431" s="142"/>
      <c r="D431" s="64">
        <f t="shared" ref="D431:D432" si="148">D432</f>
        <v>0</v>
      </c>
      <c r="E431" s="64"/>
      <c r="F431" s="64"/>
    </row>
    <row r="432" spans="1:6" s="28" customFormat="1" ht="30.75" hidden="1" customHeight="1" x14ac:dyDescent="0.25">
      <c r="A432" s="38"/>
      <c r="B432" s="143" t="s">
        <v>97</v>
      </c>
      <c r="C432" s="143"/>
      <c r="D432" s="64">
        <f t="shared" si="148"/>
        <v>0</v>
      </c>
      <c r="E432" s="64"/>
      <c r="F432" s="64"/>
    </row>
    <row r="433" spans="1:6" s="28" customFormat="1" ht="30.75" hidden="1" customHeight="1" x14ac:dyDescent="0.2">
      <c r="A433" s="38"/>
      <c r="B433" s="39"/>
      <c r="C433" s="40" t="s">
        <v>48</v>
      </c>
      <c r="D433" s="61"/>
      <c r="E433" s="61"/>
      <c r="F433" s="61"/>
    </row>
    <row r="434" spans="1:6" s="25" customFormat="1" ht="18" hidden="1" customHeight="1" x14ac:dyDescent="0.25">
      <c r="A434" s="22" t="s">
        <v>51</v>
      </c>
      <c r="B434" s="40"/>
      <c r="C434" s="40"/>
      <c r="D434" s="60">
        <f t="shared" ref="D434" si="149">D435+D436</f>
        <v>0</v>
      </c>
      <c r="E434" s="60"/>
      <c r="F434" s="60"/>
    </row>
    <row r="435" spans="1:6" s="28" customFormat="1" ht="29.25" hidden="1" customHeight="1" x14ac:dyDescent="0.2">
      <c r="A435" s="22"/>
      <c r="B435" s="135" t="s">
        <v>52</v>
      </c>
      <c r="C435" s="135"/>
      <c r="D435" s="61"/>
      <c r="E435" s="61"/>
      <c r="F435" s="62"/>
    </row>
    <row r="436" spans="1:6" s="28" customFormat="1" ht="23.45" hidden="1" customHeight="1" x14ac:dyDescent="0.2">
      <c r="A436" s="22"/>
      <c r="B436" s="135" t="s">
        <v>53</v>
      </c>
      <c r="C436" s="138"/>
      <c r="D436" s="61"/>
      <c r="E436" s="61"/>
      <c r="F436" s="61"/>
    </row>
    <row r="437" spans="1:6" s="9" customFormat="1" ht="18.600000000000001" hidden="1" customHeight="1" x14ac:dyDescent="0.2">
      <c r="A437" s="17" t="s">
        <v>98</v>
      </c>
      <c r="B437" s="19"/>
      <c r="C437" s="19"/>
      <c r="D437" s="64">
        <f t="shared" ref="D437" si="150">D438+D439</f>
        <v>0</v>
      </c>
      <c r="E437" s="64"/>
      <c r="F437" s="64"/>
    </row>
    <row r="438" spans="1:6" s="9" customFormat="1" ht="18.600000000000001" hidden="1" customHeight="1" x14ac:dyDescent="0.2">
      <c r="A438" s="17"/>
      <c r="B438" s="19" t="s">
        <v>56</v>
      </c>
      <c r="C438" s="19"/>
      <c r="D438" s="61"/>
      <c r="E438" s="61"/>
      <c r="F438" s="61"/>
    </row>
    <row r="439" spans="1:6" s="9" customFormat="1" ht="45.6" hidden="1" customHeight="1" x14ac:dyDescent="0.2">
      <c r="A439" s="17"/>
      <c r="B439" s="141" t="s">
        <v>99</v>
      </c>
      <c r="C439" s="141"/>
      <c r="D439" s="61"/>
      <c r="E439" s="61"/>
      <c r="F439" s="62"/>
    </row>
    <row r="440" spans="1:6" s="9" customFormat="1" x14ac:dyDescent="0.2">
      <c r="A440" s="139" t="s">
        <v>168</v>
      </c>
      <c r="B440" s="139"/>
      <c r="C440" s="139"/>
      <c r="D440" s="60">
        <f t="shared" ref="D440:F440" si="151">D441+D442+D443+D444</f>
        <v>2000000</v>
      </c>
      <c r="E440" s="60">
        <f t="shared" si="151"/>
        <v>120000</v>
      </c>
      <c r="F440" s="60">
        <f t="shared" si="151"/>
        <v>2120000</v>
      </c>
    </row>
    <row r="441" spans="1:6" s="9" customFormat="1" x14ac:dyDescent="0.2">
      <c r="A441" s="17"/>
      <c r="B441" s="15" t="s">
        <v>60</v>
      </c>
      <c r="C441" s="16"/>
      <c r="D441" s="61">
        <v>2000000</v>
      </c>
      <c r="E441" s="61">
        <f>F441-D441</f>
        <v>120000</v>
      </c>
      <c r="F441" s="61">
        <v>2120000</v>
      </c>
    </row>
    <row r="442" spans="1:6" s="9" customFormat="1" ht="39" hidden="1" customHeight="1" x14ac:dyDescent="0.2">
      <c r="A442" s="17"/>
      <c r="B442" s="136" t="s">
        <v>61</v>
      </c>
      <c r="C442" s="136"/>
      <c r="D442" s="61"/>
      <c r="E442" s="61"/>
      <c r="F442" s="62"/>
    </row>
    <row r="443" spans="1:6" s="9" customFormat="1" ht="18" hidden="1" customHeight="1" x14ac:dyDescent="0.2">
      <c r="A443" s="17"/>
      <c r="B443" s="136" t="s">
        <v>63</v>
      </c>
      <c r="C443" s="136"/>
      <c r="D443" s="61"/>
      <c r="E443" s="61"/>
      <c r="F443" s="61"/>
    </row>
    <row r="444" spans="1:6" s="9" customFormat="1" ht="30.6" hidden="1" customHeight="1" x14ac:dyDescent="0.2">
      <c r="A444" s="17"/>
      <c r="B444" s="135" t="s">
        <v>73</v>
      </c>
      <c r="C444" s="138"/>
      <c r="D444" s="61"/>
      <c r="E444" s="61"/>
      <c r="F444" s="62"/>
    </row>
    <row r="445" spans="1:6" s="51" customFormat="1" ht="18" x14ac:dyDescent="0.25">
      <c r="A445" s="128" t="s">
        <v>171</v>
      </c>
      <c r="B445" s="138"/>
      <c r="C445" s="138"/>
      <c r="D445" s="59">
        <f t="shared" ref="D445:F445" si="152">D446+D454+D458+D463+D481+D543</f>
        <v>0</v>
      </c>
      <c r="E445" s="59">
        <f t="shared" si="152"/>
        <v>0</v>
      </c>
      <c r="F445" s="59">
        <f t="shared" si="152"/>
        <v>0</v>
      </c>
    </row>
    <row r="446" spans="1:6" s="9" customFormat="1" ht="13.9" hidden="1" customHeight="1" x14ac:dyDescent="0.2">
      <c r="A446" s="10" t="s">
        <v>101</v>
      </c>
      <c r="B446" s="11"/>
      <c r="C446" s="12"/>
      <c r="D446" s="60">
        <f t="shared" ref="D446:F447" si="153">D447</f>
        <v>0</v>
      </c>
      <c r="E446" s="60">
        <f t="shared" si="153"/>
        <v>0</v>
      </c>
      <c r="F446" s="60">
        <f t="shared" si="153"/>
        <v>0</v>
      </c>
    </row>
    <row r="447" spans="1:6" s="9" customFormat="1" ht="14.45" hidden="1" customHeight="1" x14ac:dyDescent="0.2">
      <c r="A447" s="17" t="s">
        <v>102</v>
      </c>
      <c r="B447" s="18"/>
      <c r="C447" s="19"/>
      <c r="D447" s="60">
        <f t="shared" si="153"/>
        <v>0</v>
      </c>
      <c r="E447" s="60">
        <f t="shared" si="153"/>
        <v>0</v>
      </c>
      <c r="F447" s="60">
        <f t="shared" si="153"/>
        <v>0</v>
      </c>
    </row>
    <row r="448" spans="1:6" s="9" customFormat="1" ht="18.600000000000001" hidden="1" customHeight="1" x14ac:dyDescent="0.2">
      <c r="A448" s="17" t="s">
        <v>103</v>
      </c>
      <c r="B448" s="19"/>
      <c r="C448" s="19"/>
      <c r="D448" s="60">
        <f t="shared" ref="D448:F448" si="154">D449+D452</f>
        <v>0</v>
      </c>
      <c r="E448" s="60">
        <f t="shared" si="154"/>
        <v>0</v>
      </c>
      <c r="F448" s="60">
        <f t="shared" si="154"/>
        <v>0</v>
      </c>
    </row>
    <row r="449" spans="1:6" s="9" customFormat="1" hidden="1" x14ac:dyDescent="0.2">
      <c r="A449" s="21" t="s">
        <v>104</v>
      </c>
      <c r="B449" s="16"/>
      <c r="C449" s="19"/>
      <c r="D449" s="60">
        <f t="shared" ref="D449:F450" si="155">D450</f>
        <v>0</v>
      </c>
      <c r="E449" s="60">
        <f t="shared" si="155"/>
        <v>0</v>
      </c>
      <c r="F449" s="60">
        <f t="shared" si="155"/>
        <v>0</v>
      </c>
    </row>
    <row r="450" spans="1:6" s="32" customFormat="1" ht="27.6" hidden="1" customHeight="1" x14ac:dyDescent="0.25">
      <c r="A450" s="22"/>
      <c r="B450" s="137" t="s">
        <v>105</v>
      </c>
      <c r="C450" s="138"/>
      <c r="D450" s="64">
        <f t="shared" si="155"/>
        <v>0</v>
      </c>
      <c r="E450" s="64">
        <f t="shared" si="155"/>
        <v>0</v>
      </c>
      <c r="F450" s="64">
        <f t="shared" si="155"/>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6">D453</f>
        <v>0</v>
      </c>
      <c r="E452" s="60">
        <f t="shared" si="156"/>
        <v>0</v>
      </c>
      <c r="F452" s="60">
        <f t="shared" si="156"/>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7">D455</f>
        <v>0</v>
      </c>
      <c r="E454" s="60">
        <f t="shared" si="157"/>
        <v>0</v>
      </c>
      <c r="F454" s="60">
        <f t="shared" si="157"/>
        <v>0</v>
      </c>
    </row>
    <row r="455" spans="1:6" s="9" customFormat="1" ht="18.600000000000001" hidden="1" customHeight="1" x14ac:dyDescent="0.2">
      <c r="A455" s="21" t="s">
        <v>44</v>
      </c>
      <c r="B455" s="16"/>
      <c r="C455" s="19"/>
      <c r="D455" s="60">
        <f t="shared" ref="D455:F455" si="158">D456+D457</f>
        <v>0</v>
      </c>
      <c r="E455" s="60">
        <f t="shared" si="158"/>
        <v>0</v>
      </c>
      <c r="F455" s="60">
        <f t="shared" si="158"/>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9">D459</f>
        <v>0</v>
      </c>
      <c r="E458" s="64">
        <f t="shared" si="159"/>
        <v>0</v>
      </c>
      <c r="F458" s="64">
        <f t="shared" si="159"/>
        <v>0</v>
      </c>
    </row>
    <row r="459" spans="1:6" s="28" customFormat="1" ht="26.25" hidden="1" customHeight="1" x14ac:dyDescent="0.25">
      <c r="A459" s="142" t="s">
        <v>108</v>
      </c>
      <c r="B459" s="142"/>
      <c r="C459" s="142"/>
      <c r="D459" s="64">
        <f t="shared" ref="D459:F459" si="160">D460+D462</f>
        <v>0</v>
      </c>
      <c r="E459" s="64">
        <f t="shared" si="160"/>
        <v>0</v>
      </c>
      <c r="F459" s="64">
        <f t="shared" si="160"/>
        <v>0</v>
      </c>
    </row>
    <row r="460" spans="1:6" s="28" customFormat="1" ht="30.75" hidden="1" customHeight="1" x14ac:dyDescent="0.25">
      <c r="A460" s="38"/>
      <c r="B460" s="143" t="s">
        <v>109</v>
      </c>
      <c r="C460" s="143"/>
      <c r="D460" s="64">
        <f t="shared" ref="D460:F460" si="161">D461</f>
        <v>0</v>
      </c>
      <c r="E460" s="64">
        <f t="shared" si="161"/>
        <v>0</v>
      </c>
      <c r="F460" s="64">
        <f t="shared" si="161"/>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35" t="s">
        <v>50</v>
      </c>
      <c r="C462" s="135"/>
      <c r="D462" s="65"/>
      <c r="E462" s="65"/>
      <c r="F462" s="65"/>
    </row>
    <row r="463" spans="1:6" s="9" customFormat="1" ht="13.9" hidden="1" customHeight="1" x14ac:dyDescent="0.2">
      <c r="A463" s="17" t="s">
        <v>54</v>
      </c>
      <c r="B463" s="19"/>
      <c r="C463" s="19"/>
      <c r="D463" s="64">
        <f t="shared" ref="D463:F463" si="162">D464</f>
        <v>0</v>
      </c>
      <c r="E463" s="64">
        <f t="shared" si="162"/>
        <v>0</v>
      </c>
      <c r="F463" s="64">
        <f t="shared" si="162"/>
        <v>0</v>
      </c>
    </row>
    <row r="464" spans="1:6" s="9" customFormat="1" ht="25.9" hidden="1" customHeight="1" x14ac:dyDescent="0.2">
      <c r="A464" s="139" t="s">
        <v>55</v>
      </c>
      <c r="B464" s="139"/>
      <c r="C464" s="139"/>
      <c r="D464" s="64">
        <f t="shared" ref="D464:F464" si="163">D465+D469</f>
        <v>0</v>
      </c>
      <c r="E464" s="64">
        <f t="shared" si="163"/>
        <v>0</v>
      </c>
      <c r="F464" s="64">
        <f t="shared" si="163"/>
        <v>0</v>
      </c>
    </row>
    <row r="465" spans="1:6" s="9" customFormat="1" ht="18.600000000000001" hidden="1" customHeight="1" x14ac:dyDescent="0.2">
      <c r="A465" s="17" t="s">
        <v>110</v>
      </c>
      <c r="B465" s="19"/>
      <c r="C465" s="19"/>
      <c r="D465" s="64">
        <f t="shared" ref="D465:F465" si="164">D466+D467+D468</f>
        <v>0</v>
      </c>
      <c r="E465" s="64">
        <f t="shared" si="164"/>
        <v>0</v>
      </c>
      <c r="F465" s="64">
        <f t="shared" si="164"/>
        <v>0</v>
      </c>
    </row>
    <row r="466" spans="1:6" s="9" customFormat="1" ht="42" hidden="1" customHeight="1" x14ac:dyDescent="0.2">
      <c r="A466" s="17"/>
      <c r="B466" s="141" t="s">
        <v>57</v>
      </c>
      <c r="C466" s="141"/>
      <c r="D466" s="65"/>
      <c r="E466" s="65"/>
      <c r="F466" s="65"/>
    </row>
    <row r="467" spans="1:6" s="25" customFormat="1" ht="15" hidden="1" customHeight="1" x14ac:dyDescent="0.2">
      <c r="A467" s="26"/>
      <c r="B467" s="144" t="s">
        <v>58</v>
      </c>
      <c r="C467" s="144"/>
      <c r="D467" s="65"/>
      <c r="E467" s="65"/>
      <c r="F467" s="65"/>
    </row>
    <row r="468" spans="1:6" s="25" customFormat="1" ht="65.45" hidden="1" customHeight="1" x14ac:dyDescent="0.25">
      <c r="A468" s="26"/>
      <c r="B468" s="145" t="s">
        <v>59</v>
      </c>
      <c r="C468" s="146"/>
      <c r="D468" s="65"/>
      <c r="E468" s="65"/>
      <c r="F468" s="65"/>
    </row>
    <row r="469" spans="1:6" s="9" customFormat="1" ht="31.5" hidden="1" customHeight="1" x14ac:dyDescent="0.2">
      <c r="A469" s="139" t="s">
        <v>111</v>
      </c>
      <c r="B469" s="139"/>
      <c r="C469" s="139"/>
      <c r="D469" s="60">
        <f t="shared" ref="D469:F469" si="165">D470+D471+D475+D479+D480</f>
        <v>0</v>
      </c>
      <c r="E469" s="60">
        <f t="shared" si="165"/>
        <v>0</v>
      </c>
      <c r="F469" s="60">
        <f t="shared" si="165"/>
        <v>0</v>
      </c>
    </row>
    <row r="470" spans="1:6" s="9" customFormat="1" ht="32.450000000000003" hidden="1" customHeight="1" x14ac:dyDescent="0.2">
      <c r="A470" s="17"/>
      <c r="B470" s="136" t="s">
        <v>62</v>
      </c>
      <c r="C470" s="136"/>
      <c r="D470" s="61"/>
      <c r="E470" s="61"/>
      <c r="F470" s="61"/>
    </row>
    <row r="471" spans="1:6" s="9" customFormat="1" ht="30.75" hidden="1" customHeight="1" x14ac:dyDescent="0.2">
      <c r="A471" s="17"/>
      <c r="B471" s="136" t="s">
        <v>64</v>
      </c>
      <c r="C471" s="136"/>
      <c r="D471" s="60">
        <f t="shared" ref="D471:F471" si="166">D472+D473+D474</f>
        <v>0</v>
      </c>
      <c r="E471" s="60">
        <f t="shared" si="166"/>
        <v>0</v>
      </c>
      <c r="F471" s="60">
        <f t="shared" si="166"/>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36" t="s">
        <v>68</v>
      </c>
      <c r="C475" s="136"/>
      <c r="D475" s="60">
        <f t="shared" ref="D475:F475" si="167">D476+D477+D478</f>
        <v>0</v>
      </c>
      <c r="E475" s="60">
        <f t="shared" si="167"/>
        <v>0</v>
      </c>
      <c r="F475" s="60">
        <f t="shared" si="167"/>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36" t="s">
        <v>72</v>
      </c>
      <c r="C479" s="136"/>
      <c r="D479" s="65"/>
      <c r="E479" s="65"/>
      <c r="F479" s="65"/>
    </row>
    <row r="480" spans="1:6" s="9" customFormat="1" ht="31.5" hidden="1" customHeight="1" x14ac:dyDescent="0.2">
      <c r="A480" s="17"/>
      <c r="B480" s="135" t="s">
        <v>112</v>
      </c>
      <c r="C480" s="149"/>
      <c r="D480" s="65"/>
      <c r="E480" s="65"/>
      <c r="F480" s="65"/>
    </row>
    <row r="481" spans="1:6" s="9" customFormat="1" ht="42" hidden="1" customHeight="1" x14ac:dyDescent="0.2">
      <c r="A481" s="148" t="s">
        <v>113</v>
      </c>
      <c r="B481" s="148"/>
      <c r="C481" s="148"/>
      <c r="D481" s="64">
        <f t="shared" ref="D481:F481" si="168">D482+D485+D488+D491+D496+D499+D504+D509+D514+D519+D524+D529+D533+D538</f>
        <v>0</v>
      </c>
      <c r="E481" s="64">
        <f t="shared" si="168"/>
        <v>0</v>
      </c>
      <c r="F481" s="64">
        <f t="shared" si="168"/>
        <v>0</v>
      </c>
    </row>
    <row r="482" spans="1:6" s="9" customFormat="1" ht="19.5" hidden="1" customHeight="1" x14ac:dyDescent="0.2">
      <c r="A482" s="42"/>
      <c r="B482" s="136" t="s">
        <v>114</v>
      </c>
      <c r="C482" s="136"/>
      <c r="D482" s="64">
        <f>D483+D484</f>
        <v>0</v>
      </c>
      <c r="E482" s="64">
        <f t="shared" ref="E482" si="169">E483+E484</f>
        <v>0</v>
      </c>
      <c r="F482" s="64">
        <f t="shared" ref="F482" si="170">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50" t="s">
        <v>115</v>
      </c>
      <c r="C485" s="150"/>
      <c r="D485" s="64">
        <f>D486+D487</f>
        <v>0</v>
      </c>
      <c r="E485" s="64">
        <f t="shared" ref="E485" si="171">E486+E487</f>
        <v>0</v>
      </c>
      <c r="F485" s="64">
        <f t="shared" ref="F485" si="172">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51" t="s">
        <v>116</v>
      </c>
      <c r="C488" s="151"/>
      <c r="D488" s="64">
        <f>D489+D490</f>
        <v>0</v>
      </c>
      <c r="E488" s="64">
        <f t="shared" ref="E488" si="173">E489+E490</f>
        <v>0</v>
      </c>
      <c r="F488" s="64">
        <f t="shared" ref="F488" si="174">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36" t="s">
        <v>117</v>
      </c>
      <c r="C491" s="136"/>
      <c r="D491" s="64">
        <f t="shared" ref="D491:F491" si="175">D492+D493+D494+D495</f>
        <v>0</v>
      </c>
      <c r="E491" s="64">
        <f t="shared" si="175"/>
        <v>0</v>
      </c>
      <c r="F491" s="64">
        <f t="shared" si="175"/>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36" t="s">
        <v>118</v>
      </c>
      <c r="C496" s="136"/>
      <c r="D496" s="64">
        <f>D497+D498</f>
        <v>0</v>
      </c>
      <c r="E496" s="64">
        <f t="shared" ref="E496" si="176">E497+E498</f>
        <v>0</v>
      </c>
      <c r="F496" s="64">
        <f t="shared" ref="F496" si="177">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36" t="s">
        <v>119</v>
      </c>
      <c r="C499" s="136"/>
      <c r="D499" s="64">
        <f t="shared" ref="D499:F499" si="178">D500+D501+D502+D503</f>
        <v>0</v>
      </c>
      <c r="E499" s="64">
        <f t="shared" si="178"/>
        <v>0</v>
      </c>
      <c r="F499" s="64">
        <f t="shared" si="178"/>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36" t="s">
        <v>120</v>
      </c>
      <c r="C504" s="136"/>
      <c r="D504" s="64">
        <f t="shared" ref="D504:F504" si="179">D505+D506+D507+D508</f>
        <v>0</v>
      </c>
      <c r="E504" s="64">
        <f t="shared" si="179"/>
        <v>0</v>
      </c>
      <c r="F504" s="64">
        <f t="shared" si="179"/>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36" t="s">
        <v>121</v>
      </c>
      <c r="C509" s="136"/>
      <c r="D509" s="64">
        <f t="shared" ref="D509:F509" si="180">D510+D511+D512+D513</f>
        <v>0</v>
      </c>
      <c r="E509" s="64">
        <f t="shared" si="180"/>
        <v>0</v>
      </c>
      <c r="F509" s="64">
        <f t="shared" si="180"/>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36" t="s">
        <v>122</v>
      </c>
      <c r="C514" s="136"/>
      <c r="D514" s="64">
        <f t="shared" ref="D514:F514" si="181">D515+D516+D517+D518</f>
        <v>0</v>
      </c>
      <c r="E514" s="64">
        <f t="shared" si="181"/>
        <v>0</v>
      </c>
      <c r="F514" s="64">
        <f t="shared" si="181"/>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36" t="s">
        <v>78</v>
      </c>
      <c r="C519" s="136"/>
      <c r="D519" s="64">
        <f t="shared" ref="D519:F519" si="182">D520+D521+D522+D523</f>
        <v>0</v>
      </c>
      <c r="E519" s="64">
        <f t="shared" si="182"/>
        <v>0</v>
      </c>
      <c r="F519" s="64">
        <f t="shared" si="182"/>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35" t="s">
        <v>79</v>
      </c>
      <c r="C524" s="135"/>
      <c r="D524" s="64">
        <f t="shared" ref="D524:F524" si="183">D525+D526+D527+D528</f>
        <v>0</v>
      </c>
      <c r="E524" s="64">
        <f t="shared" si="183"/>
        <v>0</v>
      </c>
      <c r="F524" s="64">
        <f t="shared" si="183"/>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47" t="s">
        <v>123</v>
      </c>
      <c r="C529" s="147"/>
      <c r="D529" s="64">
        <f t="shared" ref="D529:F529" si="184">D530+D531+D532</f>
        <v>0</v>
      </c>
      <c r="E529" s="64">
        <f t="shared" si="184"/>
        <v>0</v>
      </c>
      <c r="F529" s="64">
        <f t="shared" si="184"/>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47" t="s">
        <v>80</v>
      </c>
      <c r="C533" s="147"/>
      <c r="D533" s="64">
        <f t="shared" ref="D533:F533" si="185">D534+D535+D536+D537</f>
        <v>0</v>
      </c>
      <c r="E533" s="64">
        <f t="shared" si="185"/>
        <v>0</v>
      </c>
      <c r="F533" s="64">
        <f t="shared" si="185"/>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47" t="s">
        <v>81</v>
      </c>
      <c r="C538" s="147"/>
      <c r="D538" s="64">
        <f t="shared" ref="D538:F538" si="186">D539+D540+D541+D542</f>
        <v>0</v>
      </c>
      <c r="E538" s="64">
        <f t="shared" si="186"/>
        <v>0</v>
      </c>
      <c r="F538" s="64">
        <f t="shared" si="186"/>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48" t="s">
        <v>82</v>
      </c>
      <c r="B543" s="146"/>
      <c r="C543" s="146"/>
      <c r="D543" s="64">
        <f t="shared" ref="D543:F543" si="187">D544+D548+D552+D556+D560+D564+D568+D572+D575</f>
        <v>0</v>
      </c>
      <c r="E543" s="64">
        <f t="shared" si="187"/>
        <v>0</v>
      </c>
      <c r="F543" s="64">
        <f t="shared" si="187"/>
        <v>0</v>
      </c>
    </row>
    <row r="544" spans="1:6" s="25" customFormat="1" ht="28.15" hidden="1" customHeight="1" x14ac:dyDescent="0.25">
      <c r="A544" s="48"/>
      <c r="B544" s="135" t="s">
        <v>83</v>
      </c>
      <c r="C544" s="146"/>
      <c r="D544" s="64">
        <f t="shared" ref="D544:F544" si="188">D545+D546+D547</f>
        <v>0</v>
      </c>
      <c r="E544" s="64">
        <f t="shared" si="188"/>
        <v>0</v>
      </c>
      <c r="F544" s="64">
        <f t="shared" si="188"/>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58" t="s">
        <v>84</v>
      </c>
      <c r="C548" s="159"/>
      <c r="D548" s="64">
        <f t="shared" ref="D548:F548" si="189">D549+D550+D551</f>
        <v>0</v>
      </c>
      <c r="E548" s="64">
        <f t="shared" si="189"/>
        <v>0</v>
      </c>
      <c r="F548" s="64">
        <f t="shared" si="189"/>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58" t="s">
        <v>85</v>
      </c>
      <c r="C552" s="159"/>
      <c r="D552" s="64">
        <f t="shared" ref="D552:F552" si="190">D553+D554+D555</f>
        <v>0</v>
      </c>
      <c r="E552" s="64">
        <f t="shared" si="190"/>
        <v>0</v>
      </c>
      <c r="F552" s="64">
        <f t="shared" si="190"/>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47" t="s">
        <v>86</v>
      </c>
      <c r="C556" s="157"/>
      <c r="D556" s="64">
        <f t="shared" ref="D556:F556" si="191">D557+D558+D559</f>
        <v>0</v>
      </c>
      <c r="E556" s="64">
        <f t="shared" si="191"/>
        <v>0</v>
      </c>
      <c r="F556" s="64">
        <f t="shared" si="191"/>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47" t="s">
        <v>87</v>
      </c>
      <c r="C560" s="157"/>
      <c r="D560" s="64">
        <f t="shared" ref="D560:F560" si="192">D561+D562+D563</f>
        <v>0</v>
      </c>
      <c r="E560" s="64">
        <f t="shared" si="192"/>
        <v>0</v>
      </c>
      <c r="F560" s="64">
        <f t="shared" si="192"/>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47" t="s">
        <v>88</v>
      </c>
      <c r="C564" s="157"/>
      <c r="D564" s="64">
        <f t="shared" ref="D564:F564" si="193">D565+D566+D567</f>
        <v>0</v>
      </c>
      <c r="E564" s="64">
        <f t="shared" si="193"/>
        <v>0</v>
      </c>
      <c r="F564" s="64">
        <f t="shared" si="193"/>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47" t="s">
        <v>89</v>
      </c>
      <c r="C568" s="157"/>
      <c r="D568" s="64">
        <f t="shared" ref="D568:F568" si="194">D569+D570+D571</f>
        <v>0</v>
      </c>
      <c r="E568" s="64">
        <f t="shared" si="194"/>
        <v>0</v>
      </c>
      <c r="F568" s="64">
        <f t="shared" si="194"/>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47" t="s">
        <v>90</v>
      </c>
      <c r="C572" s="157"/>
      <c r="D572" s="64">
        <f t="shared" ref="D572:F572" si="195">D573+D574</f>
        <v>0</v>
      </c>
      <c r="E572" s="64">
        <f t="shared" si="195"/>
        <v>0</v>
      </c>
      <c r="F572" s="64">
        <f t="shared" si="195"/>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47" t="s">
        <v>91</v>
      </c>
      <c r="C575" s="157"/>
      <c r="D575" s="64">
        <f t="shared" ref="D575:F575" si="196">D576+D577+D578</f>
        <v>0</v>
      </c>
      <c r="E575" s="64">
        <f t="shared" si="196"/>
        <v>0</v>
      </c>
      <c r="F575" s="64">
        <f t="shared" si="196"/>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53" t="s">
        <v>127</v>
      </c>
      <c r="B579" s="154"/>
      <c r="C579" s="154"/>
      <c r="D579" s="154"/>
      <c r="E579" s="154"/>
      <c r="F579" s="154"/>
    </row>
    <row r="580" spans="1:6" s="9" customFormat="1" ht="15.75" customHeight="1" x14ac:dyDescent="0.2">
      <c r="A580" s="128" t="s">
        <v>159</v>
      </c>
      <c r="B580" s="129"/>
      <c r="C580" s="129"/>
      <c r="D580" s="58">
        <f>D581+D637</f>
        <v>7668581</v>
      </c>
      <c r="E580" s="58">
        <f t="shared" ref="E580:F580" si="197">E581+E637</f>
        <v>0</v>
      </c>
      <c r="F580" s="58">
        <f t="shared" si="197"/>
        <v>7668581</v>
      </c>
    </row>
    <row r="581" spans="1:6" s="51" customFormat="1" ht="18" x14ac:dyDescent="0.25">
      <c r="A581" s="128" t="s">
        <v>166</v>
      </c>
      <c r="B581" s="138"/>
      <c r="C581" s="138"/>
      <c r="D581" s="59">
        <f>D582+D591</f>
        <v>6569031</v>
      </c>
      <c r="E581" s="59">
        <f t="shared" ref="E581:F581" si="198">E582+E591</f>
        <v>42000</v>
      </c>
      <c r="F581" s="59">
        <f t="shared" si="198"/>
        <v>6611031</v>
      </c>
    </row>
    <row r="582" spans="1:6" s="9" customFormat="1" ht="18.600000000000001" customHeight="1" x14ac:dyDescent="0.2">
      <c r="A582" s="13" t="s">
        <v>172</v>
      </c>
      <c r="B582" s="19"/>
      <c r="C582" s="20"/>
      <c r="D582" s="60">
        <f>D583+D589</f>
        <v>829592</v>
      </c>
      <c r="E582" s="60">
        <f t="shared" ref="E582:F582" si="199">E583+E589</f>
        <v>0</v>
      </c>
      <c r="F582" s="60">
        <f t="shared" si="199"/>
        <v>829592</v>
      </c>
    </row>
    <row r="583" spans="1:6" s="9" customFormat="1" ht="16.899999999999999" customHeight="1" x14ac:dyDescent="0.2">
      <c r="A583" s="21"/>
      <c r="B583" s="15" t="s">
        <v>173</v>
      </c>
      <c r="C583" s="16"/>
      <c r="D583" s="60">
        <f t="shared" ref="D583:F583" si="200">D584</f>
        <v>828592</v>
      </c>
      <c r="E583" s="60">
        <f t="shared" si="200"/>
        <v>0</v>
      </c>
      <c r="F583" s="60">
        <f t="shared" si="200"/>
        <v>828592</v>
      </c>
    </row>
    <row r="584" spans="1:6" s="25" customFormat="1" ht="18" customHeight="1" x14ac:dyDescent="0.25">
      <c r="A584" s="22"/>
      <c r="B584" s="23"/>
      <c r="C584" s="24" t="s">
        <v>10</v>
      </c>
      <c r="D584" s="62">
        <v>828592</v>
      </c>
      <c r="E584" s="62">
        <f>F584-D584</f>
        <v>0</v>
      </c>
      <c r="F584" s="62">
        <v>828592</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174</v>
      </c>
      <c r="B589" s="15"/>
      <c r="C589" s="16"/>
      <c r="D589" s="60">
        <f t="shared" ref="D589:F589" si="201">D590</f>
        <v>1000</v>
      </c>
      <c r="E589" s="60">
        <f t="shared" si="201"/>
        <v>0</v>
      </c>
      <c r="F589" s="60">
        <f t="shared" si="201"/>
        <v>1000</v>
      </c>
    </row>
    <row r="590" spans="1:6" s="9" customFormat="1" x14ac:dyDescent="0.2">
      <c r="A590" s="17"/>
      <c r="B590" s="15" t="s">
        <v>17</v>
      </c>
      <c r="C590" s="16"/>
      <c r="D590" s="61">
        <v>1000</v>
      </c>
      <c r="E590" s="61">
        <f>F590-D590</f>
        <v>0</v>
      </c>
      <c r="F590" s="61">
        <v>1000</v>
      </c>
    </row>
    <row r="591" spans="1:6" s="9" customFormat="1" x14ac:dyDescent="0.2">
      <c r="A591" s="139" t="s">
        <v>167</v>
      </c>
      <c r="B591" s="139"/>
      <c r="C591" s="139"/>
      <c r="D591" s="60">
        <f>D592+D609+D616</f>
        <v>5739439</v>
      </c>
      <c r="E591" s="60">
        <f t="shared" ref="E591:F591" si="202">E592+E609+E616</f>
        <v>42000</v>
      </c>
      <c r="F591" s="60">
        <f t="shared" si="202"/>
        <v>5781439</v>
      </c>
    </row>
    <row r="592" spans="1:6" s="9" customFormat="1" x14ac:dyDescent="0.2">
      <c r="A592" s="139" t="s">
        <v>175</v>
      </c>
      <c r="B592" s="139"/>
      <c r="C592" s="139"/>
      <c r="D592" s="60">
        <f t="shared" ref="D592:F592" si="203">SUM(D593:D606)</f>
        <v>6828989</v>
      </c>
      <c r="E592" s="60">
        <f t="shared" si="203"/>
        <v>0</v>
      </c>
      <c r="F592" s="60">
        <f t="shared" si="203"/>
        <v>6828989</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f>F594-D594</f>
        <v>0</v>
      </c>
      <c r="F594" s="61">
        <v>5516530</v>
      </c>
    </row>
    <row r="595" spans="1:6" s="9" customFormat="1" hidden="1" x14ac:dyDescent="0.2">
      <c r="A595" s="21"/>
      <c r="B595" s="140" t="s">
        <v>20</v>
      </c>
      <c r="C595" s="140"/>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35" t="s">
        <v>23</v>
      </c>
      <c r="C598" s="135"/>
      <c r="D598" s="61"/>
      <c r="E598" s="61"/>
      <c r="F598" s="61"/>
    </row>
    <row r="599" spans="1:6" s="9" customFormat="1" ht="27.6" hidden="1" customHeight="1" x14ac:dyDescent="0.2">
      <c r="A599" s="30"/>
      <c r="B599" s="136" t="s">
        <v>24</v>
      </c>
      <c r="C599" s="136"/>
      <c r="D599" s="61"/>
      <c r="E599" s="61"/>
      <c r="F599" s="61"/>
    </row>
    <row r="600" spans="1:6" s="9" customFormat="1" ht="26.45" hidden="1" customHeight="1" x14ac:dyDescent="0.2">
      <c r="A600" s="30"/>
      <c r="B600" s="135" t="s">
        <v>25</v>
      </c>
      <c r="C600" s="135"/>
      <c r="D600" s="61"/>
      <c r="E600" s="61"/>
      <c r="F600" s="61"/>
    </row>
    <row r="601" spans="1:6" s="9" customFormat="1" ht="18.600000000000001" hidden="1" customHeight="1" x14ac:dyDescent="0.2">
      <c r="A601" s="30"/>
      <c r="B601" s="134" t="s">
        <v>26</v>
      </c>
      <c r="C601" s="134"/>
      <c r="D601" s="61"/>
      <c r="E601" s="61"/>
      <c r="F601" s="61"/>
    </row>
    <row r="602" spans="1:6" s="9" customFormat="1" ht="27.6" hidden="1" customHeight="1" x14ac:dyDescent="0.2">
      <c r="A602" s="30"/>
      <c r="B602" s="135" t="s">
        <v>27</v>
      </c>
      <c r="C602" s="135"/>
      <c r="D602" s="61"/>
      <c r="E602" s="61"/>
      <c r="F602" s="61"/>
    </row>
    <row r="603" spans="1:6" s="9" customFormat="1" ht="30" hidden="1" customHeight="1" x14ac:dyDescent="0.2">
      <c r="A603" s="30"/>
      <c r="B603" s="136" t="s">
        <v>28</v>
      </c>
      <c r="C603" s="136"/>
      <c r="D603" s="61"/>
      <c r="E603" s="61"/>
      <c r="F603" s="61"/>
    </row>
    <row r="604" spans="1:6" s="9" customFormat="1" ht="28.15" hidden="1" customHeight="1" x14ac:dyDescent="0.2">
      <c r="A604" s="30"/>
      <c r="B604" s="136" t="s">
        <v>29</v>
      </c>
      <c r="C604" s="136"/>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f>F606-D606</f>
        <v>0</v>
      </c>
      <c r="F606" s="61">
        <v>1312459</v>
      </c>
    </row>
    <row r="607" spans="1:6" s="9" customFormat="1" ht="15" hidden="1" customHeight="1" x14ac:dyDescent="0.2">
      <c r="A607" s="21" t="s">
        <v>32</v>
      </c>
      <c r="B607" s="16"/>
      <c r="C607" s="31"/>
      <c r="D607" s="60">
        <f t="shared" ref="D607:F607" si="204">D608</f>
        <v>0</v>
      </c>
      <c r="E607" s="60">
        <f t="shared" si="204"/>
        <v>0</v>
      </c>
      <c r="F607" s="60">
        <f t="shared" si="204"/>
        <v>0</v>
      </c>
    </row>
    <row r="608" spans="1:6" s="9" customFormat="1" ht="14.45" hidden="1" customHeight="1" x14ac:dyDescent="0.2">
      <c r="A608" s="29"/>
      <c r="B608" s="19" t="s">
        <v>33</v>
      </c>
      <c r="C608" s="16"/>
      <c r="D608" s="61"/>
      <c r="E608" s="61"/>
      <c r="F608" s="61"/>
    </row>
    <row r="609" spans="1:6" s="9" customFormat="1" x14ac:dyDescent="0.2">
      <c r="A609" s="21" t="s">
        <v>176</v>
      </c>
      <c r="B609" s="16"/>
      <c r="C609" s="19"/>
      <c r="D609" s="60">
        <f t="shared" ref="D609:F609" si="205">D610</f>
        <v>10000</v>
      </c>
      <c r="E609" s="60">
        <f t="shared" si="205"/>
        <v>0</v>
      </c>
      <c r="F609" s="60">
        <f t="shared" si="205"/>
        <v>10000</v>
      </c>
    </row>
    <row r="610" spans="1:6" s="9" customFormat="1" x14ac:dyDescent="0.2">
      <c r="A610" s="21"/>
      <c r="B610" s="19" t="s">
        <v>35</v>
      </c>
      <c r="C610" s="16"/>
      <c r="D610" s="61">
        <v>10000</v>
      </c>
      <c r="E610" s="61">
        <f>F610-D610</f>
        <v>0</v>
      </c>
      <c r="F610" s="61">
        <v>10000</v>
      </c>
    </row>
    <row r="611" spans="1:6" s="9" customFormat="1" ht="12.6" hidden="1" customHeight="1" x14ac:dyDescent="0.2">
      <c r="A611" s="21" t="s">
        <v>92</v>
      </c>
      <c r="B611" s="16"/>
      <c r="C611" s="19"/>
      <c r="D611" s="60">
        <f t="shared" ref="D611:F611" si="206">D612+D613+D615</f>
        <v>0</v>
      </c>
      <c r="E611" s="60">
        <f t="shared" si="206"/>
        <v>0</v>
      </c>
      <c r="F611" s="60">
        <f t="shared" si="206"/>
        <v>0</v>
      </c>
    </row>
    <row r="612" spans="1:6" s="9" customFormat="1" hidden="1" x14ac:dyDescent="0.2">
      <c r="A612" s="21"/>
      <c r="B612" s="16" t="s">
        <v>36</v>
      </c>
      <c r="C612" s="19"/>
      <c r="D612" s="61"/>
      <c r="E612" s="61"/>
      <c r="F612" s="61"/>
    </row>
    <row r="613" spans="1:6" s="32" customFormat="1" ht="12.75" hidden="1" x14ac:dyDescent="0.25">
      <c r="A613" s="22"/>
      <c r="B613" s="137" t="s">
        <v>93</v>
      </c>
      <c r="C613" s="138"/>
      <c r="D613" s="60">
        <f t="shared" ref="D613:F613" si="207">D614</f>
        <v>0</v>
      </c>
      <c r="E613" s="60">
        <f t="shared" si="207"/>
        <v>0</v>
      </c>
      <c r="F613" s="60">
        <f t="shared" si="207"/>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39" t="s">
        <v>164</v>
      </c>
      <c r="B616" s="139"/>
      <c r="C616" s="139"/>
      <c r="D616" s="60">
        <f t="shared" ref="D616:F616" si="208">D618+D619+D617</f>
        <v>-1099550</v>
      </c>
      <c r="E616" s="60">
        <f t="shared" si="208"/>
        <v>42000</v>
      </c>
      <c r="F616" s="60">
        <f t="shared" si="208"/>
        <v>-1057550</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36" t="s">
        <v>95</v>
      </c>
      <c r="C618" s="136"/>
      <c r="D618" s="61">
        <v>-1099550</v>
      </c>
      <c r="E618" s="61">
        <f>F618-D618</f>
        <v>42000</v>
      </c>
      <c r="F618" s="61">
        <v>-1057550</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9">D621+D624</f>
        <v>0</v>
      </c>
      <c r="E620" s="64"/>
      <c r="F620" s="64"/>
    </row>
    <row r="621" spans="1:6" s="28" customFormat="1" ht="22.15" hidden="1" customHeight="1" x14ac:dyDescent="0.25">
      <c r="A621" s="142" t="s">
        <v>96</v>
      </c>
      <c r="B621" s="142"/>
      <c r="C621" s="142"/>
      <c r="D621" s="64">
        <f t="shared" ref="D621:D622" si="210">D622</f>
        <v>0</v>
      </c>
      <c r="E621" s="64"/>
      <c r="F621" s="64"/>
    </row>
    <row r="622" spans="1:6" s="28" customFormat="1" ht="30.75" hidden="1" customHeight="1" x14ac:dyDescent="0.25">
      <c r="A622" s="38"/>
      <c r="B622" s="143" t="s">
        <v>97</v>
      </c>
      <c r="C622" s="143"/>
      <c r="D622" s="64">
        <f t="shared" si="210"/>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11">D625+D626</f>
        <v>0</v>
      </c>
      <c r="E624" s="60"/>
      <c r="F624" s="60"/>
    </row>
    <row r="625" spans="1:6" s="28" customFormat="1" ht="29.25" hidden="1" customHeight="1" x14ac:dyDescent="0.2">
      <c r="A625" s="22"/>
      <c r="B625" s="135" t="s">
        <v>52</v>
      </c>
      <c r="C625" s="135"/>
      <c r="D625" s="61"/>
      <c r="E625" s="61"/>
      <c r="F625" s="62"/>
    </row>
    <row r="626" spans="1:6" s="28" customFormat="1" ht="23.45" hidden="1" customHeight="1" x14ac:dyDescent="0.2">
      <c r="A626" s="22"/>
      <c r="B626" s="135" t="s">
        <v>53</v>
      </c>
      <c r="C626" s="138"/>
      <c r="D626" s="61"/>
      <c r="E626" s="61"/>
      <c r="F626" s="61"/>
    </row>
    <row r="627" spans="1:6" s="9" customFormat="1" ht="15.6" hidden="1" customHeight="1" x14ac:dyDescent="0.2">
      <c r="A627" s="17" t="s">
        <v>54</v>
      </c>
      <c r="B627" s="19"/>
      <c r="C627" s="19"/>
      <c r="D627" s="64">
        <f t="shared" ref="D627" si="212">D628</f>
        <v>0</v>
      </c>
      <c r="E627" s="64"/>
      <c r="F627" s="64"/>
    </row>
    <row r="628" spans="1:6" s="9" customFormat="1" ht="28.5" hidden="1" customHeight="1" x14ac:dyDescent="0.2">
      <c r="A628" s="139" t="s">
        <v>55</v>
      </c>
      <c r="B628" s="139"/>
      <c r="C628" s="139"/>
      <c r="D628" s="64">
        <f t="shared" ref="D628" si="213">D629+D632</f>
        <v>0</v>
      </c>
      <c r="E628" s="64"/>
      <c r="F628" s="64"/>
    </row>
    <row r="629" spans="1:6" s="9" customFormat="1" ht="18.600000000000001" hidden="1" customHeight="1" x14ac:dyDescent="0.2">
      <c r="A629" s="17" t="s">
        <v>98</v>
      </c>
      <c r="B629" s="19"/>
      <c r="C629" s="19"/>
      <c r="D629" s="64">
        <f t="shared" ref="D629" si="214">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41" t="s">
        <v>99</v>
      </c>
      <c r="C631" s="141"/>
      <c r="D631" s="61"/>
      <c r="E631" s="61"/>
      <c r="F631" s="62"/>
    </row>
    <row r="632" spans="1:6" s="9" customFormat="1" ht="30" hidden="1" customHeight="1" x14ac:dyDescent="0.2">
      <c r="A632" s="139" t="s">
        <v>100</v>
      </c>
      <c r="B632" s="139"/>
      <c r="C632" s="139"/>
      <c r="D632" s="60">
        <f t="shared" ref="D632" si="215">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36" t="s">
        <v>61</v>
      </c>
      <c r="C634" s="136"/>
      <c r="D634" s="61"/>
      <c r="E634" s="61"/>
      <c r="F634" s="62"/>
    </row>
    <row r="635" spans="1:6" s="9" customFormat="1" ht="18" hidden="1" customHeight="1" x14ac:dyDescent="0.2">
      <c r="A635" s="17"/>
      <c r="B635" s="136" t="s">
        <v>63</v>
      </c>
      <c r="C635" s="136"/>
      <c r="D635" s="61"/>
      <c r="E635" s="61"/>
      <c r="F635" s="61"/>
    </row>
    <row r="636" spans="1:6" s="9" customFormat="1" ht="30.6" hidden="1" customHeight="1" x14ac:dyDescent="0.2">
      <c r="A636" s="17"/>
      <c r="B636" s="135" t="s">
        <v>73</v>
      </c>
      <c r="C636" s="138"/>
      <c r="D636" s="61"/>
      <c r="E636" s="61"/>
      <c r="F636" s="62"/>
    </row>
    <row r="637" spans="1:6" s="51" customFormat="1" ht="18" x14ac:dyDescent="0.25">
      <c r="A637" s="128" t="s">
        <v>165</v>
      </c>
      <c r="B637" s="138"/>
      <c r="C637" s="138"/>
      <c r="D637" s="8">
        <f>D638</f>
        <v>1099550</v>
      </c>
      <c r="E637" s="8">
        <f t="shared" ref="E637:F637" si="216">E638</f>
        <v>-42000</v>
      </c>
      <c r="F637" s="8">
        <f t="shared" si="216"/>
        <v>1057550</v>
      </c>
    </row>
    <row r="638" spans="1:6" s="9" customFormat="1" ht="18.600000000000001" customHeight="1" x14ac:dyDescent="0.2">
      <c r="A638" s="17" t="s">
        <v>167</v>
      </c>
      <c r="B638" s="19"/>
      <c r="C638" s="19"/>
      <c r="D638" s="60">
        <f t="shared" ref="D638:F638" si="217">D639+D642</f>
        <v>1099550</v>
      </c>
      <c r="E638" s="60">
        <f t="shared" si="217"/>
        <v>-42000</v>
      </c>
      <c r="F638" s="60">
        <f t="shared" si="217"/>
        <v>1057550</v>
      </c>
    </row>
    <row r="639" spans="1:6" s="9" customFormat="1" hidden="1" x14ac:dyDescent="0.2">
      <c r="A639" s="21" t="s">
        <v>104</v>
      </c>
      <c r="B639" s="16"/>
      <c r="C639" s="19"/>
      <c r="D639" s="60">
        <f t="shared" ref="D639:F640" si="218">D640</f>
        <v>0</v>
      </c>
      <c r="E639" s="60">
        <f t="shared" si="218"/>
        <v>0</v>
      </c>
      <c r="F639" s="60">
        <f t="shared" si="218"/>
        <v>0</v>
      </c>
    </row>
    <row r="640" spans="1:6" s="32" customFormat="1" ht="27.6" hidden="1" customHeight="1" x14ac:dyDescent="0.25">
      <c r="A640" s="22"/>
      <c r="B640" s="137" t="s">
        <v>105</v>
      </c>
      <c r="C640" s="138"/>
      <c r="D640" s="64">
        <f t="shared" si="218"/>
        <v>0</v>
      </c>
      <c r="E640" s="64">
        <f t="shared" si="218"/>
        <v>0</v>
      </c>
      <c r="F640" s="64">
        <f t="shared" si="218"/>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164</v>
      </c>
      <c r="B642" s="14"/>
      <c r="C642" s="14"/>
      <c r="D642" s="60">
        <f t="shared" ref="D642:F642" si="219">D643</f>
        <v>1099550</v>
      </c>
      <c r="E642" s="60">
        <f t="shared" si="219"/>
        <v>-42000</v>
      </c>
      <c r="F642" s="60">
        <f t="shared" si="219"/>
        <v>1057550</v>
      </c>
    </row>
    <row r="643" spans="1:12" s="9" customFormat="1" ht="16.149999999999999" customHeight="1" x14ac:dyDescent="0.2">
      <c r="A643" s="19"/>
      <c r="B643" s="15" t="s">
        <v>41</v>
      </c>
      <c r="C643" s="15"/>
      <c r="D643" s="61">
        <v>1099550</v>
      </c>
      <c r="E643" s="61">
        <f>F643-D643</f>
        <v>-42000</v>
      </c>
      <c r="F643" s="61">
        <v>1057550</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32" t="s">
        <v>177</v>
      </c>
      <c r="B648" s="132"/>
      <c r="C648" s="132"/>
      <c r="D648" s="132"/>
      <c r="E648" s="132"/>
      <c r="F648" s="132"/>
      <c r="G648" s="111"/>
      <c r="H648" s="111"/>
      <c r="I648" s="111"/>
      <c r="J648" s="52"/>
      <c r="K648" s="52"/>
      <c r="L648" s="52"/>
    </row>
    <row r="649" spans="1:12" s="53" customFormat="1" ht="12.75" x14ac:dyDescent="0.2">
      <c r="A649" s="132" t="s">
        <v>179</v>
      </c>
      <c r="B649" s="132"/>
      <c r="C649" s="132"/>
      <c r="D649" s="132"/>
      <c r="E649" s="132"/>
      <c r="F649" s="132"/>
      <c r="G649" s="111"/>
      <c r="H649" s="111"/>
      <c r="I649" s="111"/>
      <c r="J649" s="52"/>
      <c r="K649" s="52"/>
      <c r="L649" s="52"/>
    </row>
    <row r="650" spans="1:12" s="53" customFormat="1" ht="12.75" x14ac:dyDescent="0.2">
      <c r="A650" s="133" t="s">
        <v>196</v>
      </c>
      <c r="B650" s="133"/>
      <c r="C650" s="133"/>
      <c r="D650" s="133"/>
      <c r="E650" s="133"/>
      <c r="F650" s="133"/>
      <c r="G650" s="111"/>
      <c r="H650" s="111"/>
      <c r="I650" s="111"/>
      <c r="J650" s="52"/>
      <c r="K650" s="52"/>
      <c r="L650" s="52"/>
    </row>
    <row r="652" spans="1:12" x14ac:dyDescent="0.2">
      <c r="C652" s="125" t="s">
        <v>190</v>
      </c>
      <c r="D652" s="122"/>
      <c r="E652" s="124" t="s">
        <v>194</v>
      </c>
      <c r="F652" s="123"/>
    </row>
    <row r="653" spans="1:12" x14ac:dyDescent="0.2">
      <c r="C653" s="125" t="s">
        <v>191</v>
      </c>
      <c r="D653" s="122"/>
      <c r="E653" s="124" t="s">
        <v>192</v>
      </c>
      <c r="F653" s="123"/>
    </row>
  </sheetData>
  <mergeCells count="23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 ref="B598:C598"/>
    <mergeCell ref="B599:C599"/>
    <mergeCell ref="B600:C600"/>
    <mergeCell ref="B568:C568"/>
    <mergeCell ref="B572:C572"/>
    <mergeCell ref="B575:C575"/>
    <mergeCell ref="A579:F579"/>
    <mergeCell ref="A580:C580"/>
    <mergeCell ref="A581:C581"/>
    <mergeCell ref="B544:C544"/>
    <mergeCell ref="B548:C548"/>
    <mergeCell ref="B552:C552"/>
    <mergeCell ref="B556:C556"/>
    <mergeCell ref="B560:C560"/>
    <mergeCell ref="B564:C564"/>
    <mergeCell ref="B519:C519"/>
    <mergeCell ref="B524:C524"/>
    <mergeCell ref="B529:C529"/>
    <mergeCell ref="B533:C533"/>
    <mergeCell ref="B538:C538"/>
    <mergeCell ref="A543:C543"/>
    <mergeCell ref="B491:C491"/>
    <mergeCell ref="B496:C496"/>
    <mergeCell ref="B499:C499"/>
    <mergeCell ref="B504:C504"/>
    <mergeCell ref="B509:C509"/>
    <mergeCell ref="B514:C514"/>
    <mergeCell ref="B479:C479"/>
    <mergeCell ref="B480:C480"/>
    <mergeCell ref="A481:C481"/>
    <mergeCell ref="B482:C482"/>
    <mergeCell ref="B485:C485"/>
    <mergeCell ref="B488:C488"/>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39:C439"/>
    <mergeCell ref="A440:C440"/>
    <mergeCell ref="B442:C442"/>
    <mergeCell ref="B443:C443"/>
    <mergeCell ref="B444:C444"/>
    <mergeCell ref="A445:C445"/>
    <mergeCell ref="B428:C428"/>
    <mergeCell ref="A431:C431"/>
    <mergeCell ref="B432:C432"/>
    <mergeCell ref="B435:C435"/>
    <mergeCell ref="B436:C436"/>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0"/>
  <sheetViews>
    <sheetView topLeftCell="A34" zoomScaleNormal="100" zoomScaleSheetLayoutView="100" workbookViewId="0">
      <selection activeCell="B59" sqref="B59:E60"/>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71" t="s">
        <v>128</v>
      </c>
      <c r="D1" s="115" t="s">
        <v>193</v>
      </c>
      <c r="E1" s="71"/>
    </row>
    <row r="2" spans="1:5" ht="15.75" customHeight="1" x14ac:dyDescent="0.2">
      <c r="B2" s="72" t="s">
        <v>129</v>
      </c>
      <c r="C2" s="71"/>
      <c r="D2" s="71"/>
      <c r="E2" s="71"/>
    </row>
    <row r="3" spans="1:5" ht="15.75" customHeight="1" x14ac:dyDescent="0.2">
      <c r="B3" s="72" t="s">
        <v>130</v>
      </c>
      <c r="C3" s="71"/>
      <c r="D3" s="71"/>
      <c r="E3" s="71"/>
    </row>
    <row r="4" spans="1:5" ht="17.25" customHeight="1" x14ac:dyDescent="0.2">
      <c r="B4" s="71" t="s">
        <v>131</v>
      </c>
      <c r="C4" s="71"/>
      <c r="D4" s="71"/>
      <c r="E4" s="71"/>
    </row>
    <row r="5" spans="1:5" ht="18" x14ac:dyDescent="0.25">
      <c r="A5" s="167" t="s">
        <v>132</v>
      </c>
      <c r="B5" s="167"/>
      <c r="C5" s="167"/>
      <c r="D5" s="167"/>
      <c r="E5" s="167"/>
    </row>
    <row r="6" spans="1:5" ht="33" customHeight="1" x14ac:dyDescent="0.2">
      <c r="A6" s="168" t="s">
        <v>145</v>
      </c>
      <c r="B6" s="168"/>
      <c r="C6" s="168"/>
      <c r="D6" s="168"/>
      <c r="E6" s="168"/>
    </row>
    <row r="7" spans="1:5" ht="15.75" x14ac:dyDescent="0.2">
      <c r="A7" s="6" t="s">
        <v>4</v>
      </c>
      <c r="B7" s="73"/>
      <c r="C7" s="73"/>
      <c r="D7" s="73"/>
      <c r="E7" s="94" t="s">
        <v>133</v>
      </c>
    </row>
    <row r="8" spans="1:5" ht="54.75" customHeight="1" x14ac:dyDescent="0.2">
      <c r="A8" s="169" t="s">
        <v>6</v>
      </c>
      <c r="B8" s="170"/>
      <c r="C8" s="118" t="s">
        <v>188</v>
      </c>
      <c r="D8" s="117" t="s">
        <v>186</v>
      </c>
      <c r="E8" s="117" t="s">
        <v>187</v>
      </c>
    </row>
    <row r="9" spans="1:5" ht="31.5" customHeight="1" x14ac:dyDescent="0.2">
      <c r="A9" s="152" t="s">
        <v>143</v>
      </c>
      <c r="B9" s="152"/>
      <c r="C9" s="92">
        <f>C13+C21+C44</f>
        <v>29683722</v>
      </c>
      <c r="D9" s="92">
        <f>D13+D21+D44</f>
        <v>122000</v>
      </c>
      <c r="E9" s="92">
        <f>E13+E21+E44</f>
        <v>29805722</v>
      </c>
    </row>
    <row r="10" spans="1:5" ht="31.5" customHeight="1" x14ac:dyDescent="0.2">
      <c r="A10" s="179" t="s">
        <v>183</v>
      </c>
      <c r="B10" s="180"/>
      <c r="C10" s="92">
        <f>C14+C23+C30+C45</f>
        <v>28417872</v>
      </c>
      <c r="D10" s="92">
        <f>D14+D23+D30+D45</f>
        <v>164000</v>
      </c>
      <c r="E10" s="92">
        <f>E14+E23+E30+E45</f>
        <v>28581872</v>
      </c>
    </row>
    <row r="11" spans="1:5" ht="31.5" customHeight="1" x14ac:dyDescent="0.2">
      <c r="A11" s="179" t="s">
        <v>184</v>
      </c>
      <c r="B11" s="180"/>
      <c r="C11" s="92">
        <f>C18+C27+C35+C50</f>
        <v>1265850</v>
      </c>
      <c r="D11" s="92">
        <f>D18+D27+D35+D50</f>
        <v>-42000</v>
      </c>
      <c r="E11" s="92">
        <f>E18+E27+E35+E50</f>
        <v>1223850</v>
      </c>
    </row>
    <row r="12" spans="1:5" ht="24" customHeight="1" x14ac:dyDescent="0.2">
      <c r="A12" s="171" t="s">
        <v>125</v>
      </c>
      <c r="B12" s="172"/>
      <c r="C12" s="172"/>
      <c r="D12" s="172"/>
      <c r="E12" s="173"/>
    </row>
    <row r="13" spans="1:5" s="75" customFormat="1" ht="15.75" x14ac:dyDescent="0.25">
      <c r="A13" s="177" t="s">
        <v>152</v>
      </c>
      <c r="B13" s="178"/>
      <c r="C13" s="74">
        <f>C14+C18</f>
        <v>9953722</v>
      </c>
      <c r="D13" s="74">
        <f t="shared" ref="D13:E13" si="0">D14+D18</f>
        <v>2000</v>
      </c>
      <c r="E13" s="74">
        <f t="shared" si="0"/>
        <v>9955722</v>
      </c>
    </row>
    <row r="14" spans="1:5" s="75" customFormat="1" ht="15.75" x14ac:dyDescent="0.25">
      <c r="A14" s="162" t="s">
        <v>146</v>
      </c>
      <c r="B14" s="163"/>
      <c r="C14" s="76">
        <f>C15+C16+C17</f>
        <v>9888422</v>
      </c>
      <c r="D14" s="76">
        <f t="shared" ref="D14:E14" si="1">D15+D16+D17</f>
        <v>2000</v>
      </c>
      <c r="E14" s="76">
        <f t="shared" si="1"/>
        <v>9890422</v>
      </c>
    </row>
    <row r="15" spans="1:5" s="79" customFormat="1" ht="18" customHeight="1" x14ac:dyDescent="0.2">
      <c r="A15" s="166" t="s">
        <v>147</v>
      </c>
      <c r="B15" s="166"/>
      <c r="C15" s="102">
        <v>2873594</v>
      </c>
      <c r="D15" s="102">
        <f>E15-C15</f>
        <v>0</v>
      </c>
      <c r="E15" s="102">
        <v>2873594</v>
      </c>
    </row>
    <row r="16" spans="1:5" s="79" customFormat="1" ht="15" x14ac:dyDescent="0.2">
      <c r="A16" s="164" t="s">
        <v>148</v>
      </c>
      <c r="B16" s="164"/>
      <c r="C16" s="102">
        <v>6934828</v>
      </c>
      <c r="D16" s="102">
        <f>E16-C16</f>
        <v>2000</v>
      </c>
      <c r="E16" s="102">
        <v>6936828</v>
      </c>
    </row>
    <row r="17" spans="1:5" s="79" customFormat="1" ht="15" x14ac:dyDescent="0.2">
      <c r="A17" s="166" t="s">
        <v>149</v>
      </c>
      <c r="B17" s="166"/>
      <c r="C17" s="102">
        <v>80000</v>
      </c>
      <c r="D17" s="102">
        <f>E17-C17</f>
        <v>0</v>
      </c>
      <c r="E17" s="102">
        <v>80000</v>
      </c>
    </row>
    <row r="18" spans="1:5" s="84" customFormat="1" ht="15.75" x14ac:dyDescent="0.25">
      <c r="A18" s="165" t="s">
        <v>150</v>
      </c>
      <c r="B18" s="165"/>
      <c r="C18" s="76">
        <f>C19</f>
        <v>65300</v>
      </c>
      <c r="D18" s="76">
        <f t="shared" ref="D18:E18" si="2">D19</f>
        <v>0</v>
      </c>
      <c r="E18" s="76">
        <f t="shared" si="2"/>
        <v>65300</v>
      </c>
    </row>
    <row r="19" spans="1:5" s="75" customFormat="1" ht="15.6" customHeight="1" x14ac:dyDescent="0.25">
      <c r="A19" s="77" t="s">
        <v>151</v>
      </c>
      <c r="B19" s="85"/>
      <c r="C19" s="102">
        <v>65300</v>
      </c>
      <c r="D19" s="102">
        <f>E19-C19</f>
        <v>0</v>
      </c>
      <c r="E19" s="102">
        <v>65300</v>
      </c>
    </row>
    <row r="20" spans="1:5" s="75" customFormat="1" ht="26.25" customHeight="1" x14ac:dyDescent="0.25">
      <c r="A20" s="171" t="s">
        <v>126</v>
      </c>
      <c r="B20" s="172"/>
      <c r="C20" s="172"/>
      <c r="D20" s="172"/>
      <c r="E20" s="173"/>
    </row>
    <row r="21" spans="1:5" s="75" customFormat="1" ht="22.5" customHeight="1" x14ac:dyDescent="0.25">
      <c r="A21" s="176" t="s">
        <v>144</v>
      </c>
      <c r="B21" s="176"/>
      <c r="C21" s="101">
        <f>C22+C29</f>
        <v>11101000</v>
      </c>
      <c r="D21" s="101">
        <f t="shared" ref="D21:E21" si="3">D22+D29</f>
        <v>120000</v>
      </c>
      <c r="E21" s="101">
        <f t="shared" si="3"/>
        <v>11221000</v>
      </c>
    </row>
    <row r="22" spans="1:5" s="75" customFormat="1" ht="36" customHeight="1" x14ac:dyDescent="0.25">
      <c r="A22" s="174" t="s">
        <v>154</v>
      </c>
      <c r="B22" s="175"/>
      <c r="C22" s="74">
        <f>C23+C27</f>
        <v>8701000</v>
      </c>
      <c r="D22" s="74">
        <f t="shared" ref="D22:E22" si="4">D23+D27</f>
        <v>0</v>
      </c>
      <c r="E22" s="74">
        <f t="shared" si="4"/>
        <v>8701000</v>
      </c>
    </row>
    <row r="23" spans="1:5" s="75" customFormat="1" ht="16.5" customHeight="1" x14ac:dyDescent="0.25">
      <c r="A23" s="162" t="s">
        <v>146</v>
      </c>
      <c r="B23" s="163"/>
      <c r="C23" s="76">
        <f t="shared" ref="C23:D23" si="5">C24+C25+C26</f>
        <v>8600000</v>
      </c>
      <c r="D23" s="76">
        <f t="shared" si="5"/>
        <v>0</v>
      </c>
      <c r="E23" s="76">
        <f>E24+E25+E26</f>
        <v>8600000</v>
      </c>
    </row>
    <row r="24" spans="1:5" s="75" customFormat="1" ht="15" x14ac:dyDescent="0.25">
      <c r="A24" s="166" t="s">
        <v>153</v>
      </c>
      <c r="B24" s="166"/>
      <c r="C24" s="102">
        <v>7000000</v>
      </c>
      <c r="D24" s="102">
        <f>E24-C24</f>
        <v>0</v>
      </c>
      <c r="E24" s="102">
        <v>7000000</v>
      </c>
    </row>
    <row r="25" spans="1:5" s="75" customFormat="1" ht="15" x14ac:dyDescent="0.25">
      <c r="A25" s="164" t="s">
        <v>148</v>
      </c>
      <c r="B25" s="164"/>
      <c r="C25" s="102">
        <v>1554400</v>
      </c>
      <c r="D25" s="102">
        <f>E25-C25</f>
        <v>0</v>
      </c>
      <c r="E25" s="102">
        <v>1554400</v>
      </c>
    </row>
    <row r="26" spans="1:5" s="75" customFormat="1" ht="15" customHeight="1" x14ac:dyDescent="0.25">
      <c r="A26" s="166" t="s">
        <v>149</v>
      </c>
      <c r="B26" s="166"/>
      <c r="C26" s="102">
        <v>45600</v>
      </c>
      <c r="D26" s="102">
        <f>E26-C26</f>
        <v>0</v>
      </c>
      <c r="E26" s="102">
        <v>45600</v>
      </c>
    </row>
    <row r="27" spans="1:5" s="75" customFormat="1" ht="15.75" x14ac:dyDescent="0.25">
      <c r="A27" s="165" t="s">
        <v>150</v>
      </c>
      <c r="B27" s="165"/>
      <c r="C27" s="76">
        <f>C28</f>
        <v>101000</v>
      </c>
      <c r="D27" s="76">
        <f t="shared" ref="D27:E27" si="6">D28</f>
        <v>0</v>
      </c>
      <c r="E27" s="76">
        <f t="shared" si="6"/>
        <v>101000</v>
      </c>
    </row>
    <row r="28" spans="1:5" s="75" customFormat="1" ht="17.25" customHeight="1" x14ac:dyDescent="0.25">
      <c r="A28" s="77" t="s">
        <v>151</v>
      </c>
      <c r="B28" s="85"/>
      <c r="C28" s="102">
        <v>101000</v>
      </c>
      <c r="D28" s="102">
        <f>E28-C28</f>
        <v>0</v>
      </c>
      <c r="E28" s="102">
        <v>101000</v>
      </c>
    </row>
    <row r="29" spans="1:5" s="75" customFormat="1" ht="33.75" customHeight="1" x14ac:dyDescent="0.25">
      <c r="A29" s="177" t="s">
        <v>155</v>
      </c>
      <c r="B29" s="178"/>
      <c r="C29" s="74">
        <f>C30+C35</f>
        <v>2400000</v>
      </c>
      <c r="D29" s="74">
        <f>D30+D35</f>
        <v>120000</v>
      </c>
      <c r="E29" s="74">
        <f>E30+E35</f>
        <v>2520000</v>
      </c>
    </row>
    <row r="30" spans="1:5" s="75" customFormat="1" ht="22.5" customHeight="1" x14ac:dyDescent="0.25">
      <c r="A30" s="162" t="s">
        <v>146</v>
      </c>
      <c r="B30" s="163"/>
      <c r="C30" s="76">
        <f>C31+C32+C34</f>
        <v>2400000</v>
      </c>
      <c r="D30" s="76">
        <f>D31+D32+D34</f>
        <v>120000</v>
      </c>
      <c r="E30" s="76">
        <f t="shared" ref="E30" si="7">E31+E32</f>
        <v>2520000</v>
      </c>
    </row>
    <row r="31" spans="1:5" s="75" customFormat="1" ht="15" x14ac:dyDescent="0.25">
      <c r="A31" s="166" t="s">
        <v>153</v>
      </c>
      <c r="B31" s="166"/>
      <c r="C31" s="102">
        <v>300000</v>
      </c>
      <c r="D31" s="102">
        <f>C31-E31</f>
        <v>0</v>
      </c>
      <c r="E31" s="102">
        <v>300000</v>
      </c>
    </row>
    <row r="32" spans="1:5" s="75" customFormat="1" ht="15" x14ac:dyDescent="0.25">
      <c r="A32" s="164" t="s">
        <v>148</v>
      </c>
      <c r="B32" s="164"/>
      <c r="C32" s="102">
        <v>2100000</v>
      </c>
      <c r="D32" s="102">
        <f>E32-C32</f>
        <v>120000</v>
      </c>
      <c r="E32" s="102">
        <v>2220000</v>
      </c>
    </row>
    <row r="33" spans="1:5" s="75" customFormat="1" ht="29.25" hidden="1" customHeight="1" x14ac:dyDescent="0.25">
      <c r="A33" s="166" t="s">
        <v>134</v>
      </c>
      <c r="B33" s="166"/>
      <c r="C33" s="95">
        <v>0</v>
      </c>
      <c r="D33" s="102">
        <f t="shared" ref="D33:D34" si="8">C33-E33</f>
        <v>0</v>
      </c>
      <c r="E33" s="78"/>
    </row>
    <row r="34" spans="1:5" s="79" customFormat="1" ht="27.75" customHeight="1" x14ac:dyDescent="0.2">
      <c r="A34" s="164" t="s">
        <v>185</v>
      </c>
      <c r="B34" s="164"/>
      <c r="C34" s="102">
        <v>0</v>
      </c>
      <c r="D34" s="102">
        <f t="shared" si="8"/>
        <v>0</v>
      </c>
      <c r="E34" s="102">
        <v>0</v>
      </c>
    </row>
    <row r="35" spans="1:5" s="75" customFormat="1" ht="15.75" x14ac:dyDescent="0.25">
      <c r="A35" s="165" t="s">
        <v>150</v>
      </c>
      <c r="B35" s="165"/>
      <c r="C35" s="76">
        <f>C36</f>
        <v>0</v>
      </c>
      <c r="D35" s="76">
        <f t="shared" ref="D35:E35" si="9">D36</f>
        <v>0</v>
      </c>
      <c r="E35" s="76">
        <f t="shared" si="9"/>
        <v>0</v>
      </c>
    </row>
    <row r="36" spans="1:5" s="75" customFormat="1" ht="15.6" hidden="1" customHeight="1" x14ac:dyDescent="0.25">
      <c r="A36" s="77" t="s">
        <v>135</v>
      </c>
      <c r="B36" s="85"/>
      <c r="C36" s="95">
        <f>C37</f>
        <v>0</v>
      </c>
      <c r="D36" s="78"/>
      <c r="E36" s="78"/>
    </row>
    <row r="37" spans="1:5" s="75" customFormat="1" ht="15.6" hidden="1" customHeight="1" x14ac:dyDescent="0.25">
      <c r="A37" s="81" t="s">
        <v>136</v>
      </c>
      <c r="B37" s="82"/>
      <c r="C37" s="95">
        <f>C38</f>
        <v>0</v>
      </c>
      <c r="D37" s="86"/>
      <c r="E37" s="86"/>
    </row>
    <row r="38" spans="1:5" s="75" customFormat="1" ht="15.6" hidden="1" customHeight="1" x14ac:dyDescent="0.25">
      <c r="A38" s="81" t="s">
        <v>137</v>
      </c>
      <c r="B38" s="82"/>
      <c r="C38" s="95">
        <f>C39+C40+C41+C42</f>
        <v>0</v>
      </c>
      <c r="D38" s="86"/>
      <c r="E38" s="86"/>
    </row>
    <row r="39" spans="1:5" s="75" customFormat="1" ht="15.6" hidden="1" customHeight="1" x14ac:dyDescent="0.25">
      <c r="A39" s="81"/>
      <c r="B39" s="82" t="s">
        <v>138</v>
      </c>
      <c r="C39" s="96"/>
      <c r="D39" s="87"/>
      <c r="E39" s="87"/>
    </row>
    <row r="40" spans="1:5" s="75" customFormat="1" ht="15.6" hidden="1" customHeight="1" x14ac:dyDescent="0.25">
      <c r="A40" s="88"/>
      <c r="B40" s="83" t="s">
        <v>139</v>
      </c>
      <c r="C40" s="96"/>
      <c r="D40" s="87"/>
      <c r="E40" s="87"/>
    </row>
    <row r="41" spans="1:5" s="75" customFormat="1" ht="15.6" hidden="1" customHeight="1" x14ac:dyDescent="0.25">
      <c r="A41" s="81"/>
      <c r="B41" s="80" t="s">
        <v>140</v>
      </c>
      <c r="C41" s="96">
        <v>0</v>
      </c>
      <c r="D41" s="87"/>
      <c r="E41" s="87"/>
    </row>
    <row r="42" spans="1:5" s="75" customFormat="1" ht="15" hidden="1" customHeight="1" x14ac:dyDescent="0.25">
      <c r="A42" s="81"/>
      <c r="B42" s="80" t="s">
        <v>141</v>
      </c>
      <c r="C42" s="96">
        <v>0</v>
      </c>
      <c r="D42" s="87"/>
      <c r="E42" s="87"/>
    </row>
    <row r="43" spans="1:5" ht="26.25" customHeight="1" x14ac:dyDescent="0.2">
      <c r="A43" s="171" t="s">
        <v>127</v>
      </c>
      <c r="B43" s="172"/>
      <c r="C43" s="172"/>
      <c r="D43" s="172"/>
      <c r="E43" s="173"/>
    </row>
    <row r="44" spans="1:5" s="75" customFormat="1" ht="15.75" x14ac:dyDescent="0.25">
      <c r="A44" s="177" t="s">
        <v>152</v>
      </c>
      <c r="B44" s="178"/>
      <c r="C44" s="74">
        <f>C45+C50</f>
        <v>8629000</v>
      </c>
      <c r="D44" s="74">
        <f>D45+D50</f>
        <v>0</v>
      </c>
      <c r="E44" s="74">
        <f>E45+E50</f>
        <v>8629000</v>
      </c>
    </row>
    <row r="45" spans="1:5" s="75" customFormat="1" ht="15.75" x14ac:dyDescent="0.25">
      <c r="A45" s="162" t="s">
        <v>156</v>
      </c>
      <c r="B45" s="163"/>
      <c r="C45" s="76">
        <f>C46+C47+C48+C49</f>
        <v>7529450</v>
      </c>
      <c r="D45" s="76">
        <f t="shared" ref="D45:E45" si="10">D46+D47+D48+D49</f>
        <v>42000</v>
      </c>
      <c r="E45" s="76">
        <f t="shared" si="10"/>
        <v>7571450</v>
      </c>
    </row>
    <row r="46" spans="1:5" s="79" customFormat="1" ht="15" x14ac:dyDescent="0.2">
      <c r="A46" s="166" t="s">
        <v>157</v>
      </c>
      <c r="B46" s="166"/>
      <c r="C46" s="113">
        <v>4616950</v>
      </c>
      <c r="D46" s="113">
        <f>E46-C46</f>
        <v>-251000</v>
      </c>
      <c r="E46" s="113">
        <v>4365950</v>
      </c>
    </row>
    <row r="47" spans="1:5" s="79" customFormat="1" ht="15" x14ac:dyDescent="0.2">
      <c r="A47" s="164" t="s">
        <v>148</v>
      </c>
      <c r="B47" s="164"/>
      <c r="C47" s="113">
        <v>2828464</v>
      </c>
      <c r="D47" s="113">
        <f t="shared" ref="D47:D49" si="11">E47-C47</f>
        <v>293000</v>
      </c>
      <c r="E47" s="113">
        <v>3121464</v>
      </c>
    </row>
    <row r="48" spans="1:5" s="79" customFormat="1" ht="15" customHeight="1" x14ac:dyDescent="0.2">
      <c r="A48" s="166" t="s">
        <v>149</v>
      </c>
      <c r="B48" s="166"/>
      <c r="C48" s="102">
        <v>84036</v>
      </c>
      <c r="D48" s="113">
        <f t="shared" si="11"/>
        <v>0</v>
      </c>
      <c r="E48" s="102">
        <v>84036</v>
      </c>
    </row>
    <row r="49" spans="1:15" s="79" customFormat="1" ht="25.5" customHeight="1" x14ac:dyDescent="0.2">
      <c r="A49" s="164" t="s">
        <v>185</v>
      </c>
      <c r="B49" s="164"/>
      <c r="C49" s="102">
        <v>0</v>
      </c>
      <c r="D49" s="113">
        <f t="shared" si="11"/>
        <v>0</v>
      </c>
      <c r="E49" s="102">
        <v>0</v>
      </c>
    </row>
    <row r="50" spans="1:15" s="84" customFormat="1" ht="15.75" x14ac:dyDescent="0.25">
      <c r="A50" s="165" t="s">
        <v>150</v>
      </c>
      <c r="B50" s="165"/>
      <c r="C50" s="76">
        <f>C51</f>
        <v>1099550</v>
      </c>
      <c r="D50" s="76">
        <f t="shared" ref="D50:E50" si="12">D51</f>
        <v>-42000</v>
      </c>
      <c r="E50" s="76">
        <f t="shared" si="12"/>
        <v>1057550</v>
      </c>
    </row>
    <row r="51" spans="1:15" s="75" customFormat="1" ht="15" x14ac:dyDescent="0.25">
      <c r="A51" s="77" t="s">
        <v>151</v>
      </c>
      <c r="B51" s="85"/>
      <c r="C51" s="102">
        <v>1099550</v>
      </c>
      <c r="D51" s="113">
        <f>E51-C51</f>
        <v>-42000</v>
      </c>
      <c r="E51" s="113">
        <v>1057550</v>
      </c>
    </row>
    <row r="52" spans="1:15" s="75" customFormat="1" ht="15" x14ac:dyDescent="0.25">
      <c r="A52" s="97"/>
      <c r="B52" s="98"/>
      <c r="C52" s="100"/>
      <c r="D52" s="99"/>
      <c r="E52" s="99"/>
    </row>
    <row r="53" spans="1:15" x14ac:dyDescent="0.2">
      <c r="A53" s="89"/>
      <c r="B53" s="89"/>
      <c r="C53" s="90"/>
      <c r="D53" s="90"/>
      <c r="E53" s="90"/>
    </row>
    <row r="54" spans="1:15" x14ac:dyDescent="0.2">
      <c r="A54" s="160"/>
      <c r="B54" s="160"/>
      <c r="C54" s="91"/>
      <c r="D54" s="91"/>
      <c r="E54" s="91"/>
    </row>
    <row r="55" spans="1:15" x14ac:dyDescent="0.2">
      <c r="A55" s="160" t="s">
        <v>180</v>
      </c>
      <c r="B55" s="160"/>
      <c r="C55" s="160"/>
      <c r="D55" s="160"/>
      <c r="E55" s="160"/>
      <c r="F55" s="111"/>
      <c r="G55" s="111"/>
      <c r="H55" s="111"/>
      <c r="I55" s="111"/>
      <c r="J55" s="52"/>
      <c r="K55" s="52"/>
      <c r="L55" s="52"/>
    </row>
    <row r="56" spans="1:15" x14ac:dyDescent="0.2">
      <c r="A56" s="161" t="s">
        <v>189</v>
      </c>
      <c r="B56" s="161"/>
      <c r="C56" s="161"/>
      <c r="D56" s="161"/>
      <c r="E56" s="161"/>
      <c r="F56" s="111"/>
      <c r="G56" s="111"/>
      <c r="H56" s="111"/>
      <c r="I56" s="111"/>
      <c r="J56" s="52"/>
      <c r="K56" s="52"/>
      <c r="L56" s="52"/>
    </row>
    <row r="57" spans="1:15" x14ac:dyDescent="0.2">
      <c r="A57" s="160" t="s">
        <v>178</v>
      </c>
      <c r="B57" s="160"/>
      <c r="C57" s="160"/>
      <c r="D57" s="160"/>
      <c r="E57" s="160"/>
      <c r="F57" s="160"/>
      <c r="G57" s="111"/>
      <c r="H57" s="111"/>
      <c r="I57" s="111"/>
      <c r="J57" s="52"/>
      <c r="K57" s="52"/>
      <c r="L57" s="52"/>
    </row>
    <row r="59" spans="1:15" ht="15.75" x14ac:dyDescent="0.25">
      <c r="B59" s="122" t="s">
        <v>190</v>
      </c>
      <c r="C59" s="122"/>
      <c r="D59" s="124" t="s">
        <v>194</v>
      </c>
      <c r="E59" s="123"/>
      <c r="F59" s="119"/>
      <c r="G59" s="119"/>
      <c r="H59" s="119"/>
      <c r="I59" s="120"/>
      <c r="J59" s="120"/>
      <c r="K59" s="120"/>
      <c r="L59" s="119"/>
      <c r="M59" s="119"/>
      <c r="N59" s="121"/>
      <c r="O59" s="122"/>
    </row>
    <row r="60" spans="1:15" ht="15.75" x14ac:dyDescent="0.25">
      <c r="B60" s="122" t="s">
        <v>191</v>
      </c>
      <c r="C60" s="122"/>
      <c r="D60" s="124" t="s">
        <v>192</v>
      </c>
      <c r="E60" s="123"/>
      <c r="F60" s="119"/>
      <c r="G60" s="119"/>
      <c r="H60" s="119"/>
      <c r="I60" s="120"/>
      <c r="J60" s="120"/>
      <c r="K60" s="120"/>
      <c r="L60" s="120"/>
      <c r="M60" s="119"/>
      <c r="N60" s="121"/>
      <c r="O60" s="122"/>
    </row>
  </sheetData>
  <mergeCells count="40">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57:F57"/>
    <mergeCell ref="A55:E55"/>
    <mergeCell ref="A56:E56"/>
    <mergeCell ref="A54:B54"/>
    <mergeCell ref="A45:B45"/>
    <mergeCell ref="A49:B49"/>
    <mergeCell ref="A47:B47"/>
    <mergeCell ref="A50:B50"/>
    <mergeCell ref="A48:B48"/>
    <mergeCell ref="A46:B4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2018-06-06T10:16:50Z</dcterms:modified>
</cp:coreProperties>
</file>