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<sst xmlns="http://schemas.openxmlformats.org/spreadsheetml/2006/main" count="136" uniqueCount="50">
  <si>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</si>
  <si>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</si>
  <si>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</si>
  <si>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</si>
  <si>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</si>
  <si>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</si>
  <si>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</si>
  <si>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</si>
  <si>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</si>
  <si>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</si>
  <si>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</si>
  <si>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</si>
  <si>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</si>
  <si>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</si>
  <si>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</si>
  <si>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</si>
  <si>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</si>
  <si>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</si>
  <si>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</si>
  <si>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</si>
  <si>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</si>
  <si>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</si>
  <si>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</si>
  <si>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</si>
  <si>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</si>
  <si>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</si>
  <si>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</si>
  <si>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</si>
  <si>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</si>
  <si>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</si>
  <si>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</si>
  <si>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</si>
  <si>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</si>
  <si>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</si>
  <si>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</si>
  <si>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</si>
  <si>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</si>
  <si>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</si>
  <si>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</si>
  <si>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</si>
  <si>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</si>
  <si>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</si>
  <si>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</si>
  <si>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</si>
  <si>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</si>
  <si>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Cofinanțare Proiect regional de dezvoltare a infrastructurii de apă și apă uzată din județul Satu Mare</t>
  </si>
  <si>
    <t>Cap. 74 "Protecția Mediului"</t>
  </si>
  <si>
    <t>Valoare totală
actualizată</t>
  </si>
  <si>
    <t>Lista obiectivelor de investiţii pe anul 2024 finanţate din FEN (fonduri externe nerambursabile)</t>
  </si>
  <si>
    <t>Lucrări de foraj, cartarea terenului, fotogrammetrie, determinări sesmologice, consultanţă, asistenţă tehnică şi alte cheltuieli asimilate investiţiilor, potrivit legii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</si>
</sst>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0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/>
    </xf>
    <xf numFmtId="0" fontId="9" fillId="33" borderId="0" xfId="0" applyFont="1" applyFill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3" fontId="15" fillId="33" borderId="13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53" fillId="33" borderId="11" xfId="0" applyNumberFormat="1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68"/>
  <sheetViews>
    <sheetView tabSelected="1" zoomScale="80" zoomScaleNormal="80" zoomScalePageLayoutView="0" workbookViewId="0" topLeftCell="A1">
      <pane ySplit="9" topLeftCell="A127" activePane="bottomLeft" state="frozen"/>
      <selection pane="topLeft" activeCell="A1" sqref="A1"/>
      <selection pane="bottomLeft" activeCell="A1" sqref="A1:H143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97" t="s">
        <v>29</v>
      </c>
      <c r="B1" s="98"/>
      <c r="C1" s="98"/>
      <c r="D1" s="98"/>
      <c r="E1" s="98"/>
      <c r="F1" s="41"/>
      <c r="G1" s="41"/>
      <c r="H1" s="41"/>
    </row>
    <row r="2" spans="1:8" ht="17.25" customHeight="1">
      <c r="A2" s="102" t="s">
        <v>48</v>
      </c>
      <c r="B2" s="102"/>
      <c r="C2" s="102"/>
      <c r="D2" s="102"/>
      <c r="E2" s="102"/>
      <c r="F2" s="102"/>
      <c r="G2" s="102"/>
      <c r="H2" s="102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75" t="s">
        <v>11</v>
      </c>
      <c r="B4" s="99" t="s">
        <v>17</v>
      </c>
      <c r="C4" s="75" t="s">
        <v>10</v>
      </c>
      <c r="D4" s="75" t="s">
        <v>47</v>
      </c>
      <c r="E4" s="75" t="s">
        <v>12</v>
      </c>
      <c r="F4" s="103" t="s">
        <v>0</v>
      </c>
      <c r="G4" s="104"/>
      <c r="H4" s="105"/>
    </row>
    <row r="5" spans="1:8" ht="17.25" customHeight="1">
      <c r="A5" s="99"/>
      <c r="B5" s="99"/>
      <c r="C5" s="75"/>
      <c r="D5" s="75"/>
      <c r="E5" s="75"/>
      <c r="F5" s="75" t="s">
        <v>15</v>
      </c>
      <c r="G5" s="75" t="s">
        <v>14</v>
      </c>
      <c r="H5" s="75" t="s">
        <v>28</v>
      </c>
    </row>
    <row r="6" spans="1:8" ht="25.5" customHeight="1">
      <c r="A6" s="99"/>
      <c r="B6" s="99"/>
      <c r="C6" s="75"/>
      <c r="D6" s="75"/>
      <c r="E6" s="75"/>
      <c r="F6" s="75"/>
      <c r="G6" s="75"/>
      <c r="H6" s="75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59150678</v>
      </c>
      <c r="D8" s="15">
        <f t="shared" si="0"/>
        <v>98098119</v>
      </c>
      <c r="E8" s="15">
        <f t="shared" si="0"/>
        <v>15925200</v>
      </c>
      <c r="F8" s="15">
        <f t="shared" si="0"/>
        <v>15925200</v>
      </c>
      <c r="G8" s="15">
        <f t="shared" si="0"/>
        <v>49417428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64">
        <f aca="true" t="shared" si="1" ref="C9:H9">C11+C13+C15</f>
        <v>50546829</v>
      </c>
      <c r="D9" s="64">
        <f t="shared" si="1"/>
        <v>86514037</v>
      </c>
      <c r="E9" s="64">
        <f t="shared" si="1"/>
        <v>13700000</v>
      </c>
      <c r="F9" s="64">
        <f t="shared" si="1"/>
        <v>13700000</v>
      </c>
      <c r="G9" s="18">
        <f t="shared" si="1"/>
        <v>33243600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63" t="s">
        <v>3</v>
      </c>
      <c r="C10" s="46">
        <f aca="true" t="shared" si="2" ref="C10:F11">C32+C50+C68+C80+C120+C102</f>
        <v>57906678</v>
      </c>
      <c r="D10" s="20">
        <f t="shared" si="2"/>
        <v>96854119</v>
      </c>
      <c r="E10" s="20">
        <f t="shared" si="2"/>
        <v>15374300</v>
      </c>
      <c r="F10" s="26">
        <f t="shared" si="2"/>
        <v>15374300</v>
      </c>
      <c r="G10" s="26">
        <f>G32+G50+G68+G80+G120</f>
        <v>33654908</v>
      </c>
      <c r="H10" s="20">
        <f>H32+H50+H68+H80+H120</f>
        <v>0</v>
      </c>
      <c r="I10" s="5"/>
      <c r="J10" s="5"/>
      <c r="K10" s="5"/>
    </row>
    <row r="11" spans="1:12" ht="14.25">
      <c r="A11" s="21"/>
      <c r="B11" s="65"/>
      <c r="C11" s="67">
        <f t="shared" si="2"/>
        <v>50546829</v>
      </c>
      <c r="D11" s="62">
        <f t="shared" si="2"/>
        <v>86514037</v>
      </c>
      <c r="E11" s="62">
        <f t="shared" si="2"/>
        <v>13700000</v>
      </c>
      <c r="F11" s="68">
        <f t="shared" si="2"/>
        <v>13700000</v>
      </c>
      <c r="G11" s="66">
        <f>G33+G51+G69+G81+G121</f>
        <v>24300000</v>
      </c>
      <c r="H11" s="23">
        <f>H33+H51+H69+H81+H121</f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0">
        <f aca="true" t="shared" si="3" ref="C12:F13">C36+C54+C88+C126+C106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>G36+G54+G88+G126</f>
        <v>6532908</v>
      </c>
      <c r="H12" s="20">
        <f>H36+H54+H88+H126</f>
        <v>0</v>
      </c>
      <c r="I12" s="6"/>
    </row>
    <row r="13" spans="1:12" ht="14.25">
      <c r="A13" s="21"/>
      <c r="B13" s="17"/>
      <c r="C13" s="62">
        <f t="shared" si="3"/>
        <v>0</v>
      </c>
      <c r="D13" s="62">
        <f t="shared" si="3"/>
        <v>0</v>
      </c>
      <c r="E13" s="62">
        <f t="shared" si="3"/>
        <v>0</v>
      </c>
      <c r="F13" s="62">
        <f t="shared" si="3"/>
        <v>0</v>
      </c>
      <c r="G13" s="22">
        <f>G37+G55+G89+G127</f>
        <v>8943600</v>
      </c>
      <c r="H13" s="22">
        <f>H37+H55+H89+H127</f>
        <v>0</v>
      </c>
      <c r="J13" s="5"/>
      <c r="L13" s="5"/>
    </row>
    <row r="14" spans="1:12" ht="14.25">
      <c r="A14" s="24" t="s">
        <v>4</v>
      </c>
      <c r="B14" s="25" t="s">
        <v>13</v>
      </c>
      <c r="C14" s="20">
        <f>C18+C24+C40+C58+C70+C92+C130+C110</f>
        <v>1244000</v>
      </c>
      <c r="D14" s="20">
        <f>D18+D24+D40+D58+D70+D92+D130+D110</f>
        <v>1244000</v>
      </c>
      <c r="E14" s="20">
        <f>E18+E24+E40+E58+E70+E92+E130+E110</f>
        <v>550900</v>
      </c>
      <c r="F14" s="20">
        <f>F18+F24+F40+F58+F70+F92+F130+F110</f>
        <v>550900</v>
      </c>
      <c r="G14" s="20">
        <f>G18+G40+G58+G70+G92+G130</f>
        <v>9229612</v>
      </c>
      <c r="H14" s="20">
        <f>H18+H40+H58+H70+H92+H130</f>
        <v>0</v>
      </c>
      <c r="I14" s="5"/>
      <c r="K14" s="6"/>
      <c r="L14" s="5"/>
    </row>
    <row r="15" spans="1:11" ht="13.5" customHeight="1">
      <c r="A15" s="24"/>
      <c r="B15" s="25"/>
      <c r="C15" s="23">
        <f aca="true" t="shared" si="4" ref="C15:H15">C41+C59+C93+C19+C73+C131</f>
        <v>0</v>
      </c>
      <c r="D15" s="23">
        <f t="shared" si="4"/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K15" s="6"/>
    </row>
    <row r="16" spans="1:11" ht="14.25">
      <c r="A16" s="83" t="s">
        <v>34</v>
      </c>
      <c r="B16" s="79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87" t="s">
        <v>5</v>
      </c>
      <c r="B17" s="88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7"/>
      <c r="B19" s="28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2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6"/>
      <c r="B21" s="25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K21" s="6"/>
    </row>
    <row r="22" spans="1:11" ht="14.25">
      <c r="A22" s="83" t="s">
        <v>40</v>
      </c>
      <c r="B22" s="79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87" t="s">
        <v>5</v>
      </c>
      <c r="B23" s="88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6">
        <f aca="true" t="shared" si="7" ref="C24:H25">C26+C28</f>
        <v>0</v>
      </c>
      <c r="D24" s="26">
        <f t="shared" si="7"/>
        <v>0</v>
      </c>
      <c r="E24" s="26">
        <f t="shared" si="7"/>
        <v>0</v>
      </c>
      <c r="F24" s="26">
        <f t="shared" si="7"/>
        <v>0</v>
      </c>
      <c r="G24" s="26">
        <f t="shared" si="7"/>
        <v>0</v>
      </c>
      <c r="H24" s="26">
        <f t="shared" si="7"/>
        <v>0</v>
      </c>
      <c r="K24" s="6"/>
    </row>
    <row r="25" spans="1:11" ht="14.25">
      <c r="A25" s="16"/>
      <c r="B25" s="28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69">
        <v>1</v>
      </c>
      <c r="B26" s="52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51">
        <v>0</v>
      </c>
      <c r="K26" s="6"/>
    </row>
    <row r="27" spans="1:11" ht="14.25">
      <c r="A27" s="70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69">
        <v>2</v>
      </c>
      <c r="B28" s="52" t="s">
        <v>23</v>
      </c>
      <c r="C28" s="53">
        <v>0</v>
      </c>
      <c r="D28" s="53">
        <v>0</v>
      </c>
      <c r="E28" s="53">
        <v>0</v>
      </c>
      <c r="F28" s="53">
        <v>0</v>
      </c>
      <c r="G28" s="33">
        <v>0</v>
      </c>
      <c r="H28" s="51">
        <v>0</v>
      </c>
      <c r="K28" s="6"/>
    </row>
    <row r="29" spans="1:11" ht="14.25">
      <c r="A29" s="70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78" t="s">
        <v>27</v>
      </c>
      <c r="B30" s="79"/>
      <c r="C30" s="20">
        <f aca="true" t="shared" si="8" ref="C30:H31">C32+C36+C40</f>
        <v>259000</v>
      </c>
      <c r="D30" s="20">
        <f t="shared" si="8"/>
        <v>259000</v>
      </c>
      <c r="E30" s="20">
        <f t="shared" si="8"/>
        <v>165700</v>
      </c>
      <c r="F30" s="20">
        <f t="shared" si="8"/>
        <v>165700</v>
      </c>
      <c r="G30" s="20">
        <f t="shared" si="8"/>
        <v>14029616</v>
      </c>
      <c r="H30" s="20">
        <f t="shared" si="8"/>
        <v>0</v>
      </c>
    </row>
    <row r="31" spans="1:8" s="1" customFormat="1" ht="14.25">
      <c r="A31" s="87" t="s">
        <v>5</v>
      </c>
      <c r="B31" s="88"/>
      <c r="C31" s="22">
        <f t="shared" si="8"/>
        <v>0</v>
      </c>
      <c r="D31" s="22">
        <f t="shared" si="8"/>
        <v>0</v>
      </c>
      <c r="E31" s="22">
        <f t="shared" si="8"/>
        <v>0</v>
      </c>
      <c r="F31" s="22">
        <f t="shared" si="8"/>
        <v>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7"/>
      <c r="B33" s="36" t="s">
        <v>5</v>
      </c>
      <c r="C33" s="22">
        <f t="shared" si="9"/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91">
        <v>1</v>
      </c>
      <c r="B34" s="100"/>
      <c r="C34" s="33">
        <v>0</v>
      </c>
      <c r="D34" s="33">
        <v>0</v>
      </c>
      <c r="E34" s="33">
        <v>0</v>
      </c>
      <c r="F34" s="33">
        <v>0</v>
      </c>
      <c r="G34" s="33">
        <v>6532908</v>
      </c>
      <c r="H34" s="33">
        <v>0</v>
      </c>
    </row>
    <row r="35" spans="1:8" ht="14.25">
      <c r="A35" s="92"/>
      <c r="B35" s="101"/>
      <c r="C35" s="35">
        <v>0</v>
      </c>
      <c r="D35" s="35">
        <v>0</v>
      </c>
      <c r="E35" s="35">
        <v>0</v>
      </c>
      <c r="F35" s="35">
        <v>0</v>
      </c>
      <c r="G35" s="39">
        <v>0</v>
      </c>
      <c r="H35" s="35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7"/>
      <c r="B37" s="36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91">
        <v>2</v>
      </c>
      <c r="B38" s="80"/>
      <c r="C38" s="33">
        <v>0</v>
      </c>
      <c r="D38" s="33">
        <v>0</v>
      </c>
      <c r="E38" s="33">
        <v>0</v>
      </c>
      <c r="F38" s="33">
        <v>0</v>
      </c>
      <c r="G38" s="33">
        <v>6532908</v>
      </c>
      <c r="H38" s="33">
        <v>0</v>
      </c>
    </row>
    <row r="39" spans="1:8" ht="14.25">
      <c r="A39" s="92"/>
      <c r="B39" s="81"/>
      <c r="C39" s="35">
        <v>0</v>
      </c>
      <c r="D39" s="35">
        <v>0</v>
      </c>
      <c r="E39" s="35">
        <v>0</v>
      </c>
      <c r="F39" s="35">
        <v>0</v>
      </c>
      <c r="G39" s="39">
        <v>0</v>
      </c>
      <c r="H39" s="35">
        <v>0</v>
      </c>
    </row>
    <row r="40" spans="1:8" ht="14.25">
      <c r="A40" s="19" t="s">
        <v>4</v>
      </c>
      <c r="B40" s="14" t="s">
        <v>13</v>
      </c>
      <c r="C40" s="26">
        <f aca="true" t="shared" si="11" ref="C40:F41">C42+C44+C46</f>
        <v>259000</v>
      </c>
      <c r="D40" s="26">
        <f t="shared" si="11"/>
        <v>259000</v>
      </c>
      <c r="E40" s="26">
        <f t="shared" si="11"/>
        <v>165700</v>
      </c>
      <c r="F40" s="26">
        <f t="shared" si="11"/>
        <v>165700</v>
      </c>
      <c r="G40" s="26">
        <f>G42+G44+G46</f>
        <v>963800</v>
      </c>
      <c r="H40" s="26">
        <f>H42+H44+H46</f>
        <v>0</v>
      </c>
    </row>
    <row r="41" spans="1:8" ht="14.25">
      <c r="A41" s="16"/>
      <c r="B41" s="28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69">
        <v>3</v>
      </c>
      <c r="B42" s="52" t="s">
        <v>22</v>
      </c>
      <c r="C42" s="30">
        <v>159000</v>
      </c>
      <c r="D42" s="30">
        <v>159000</v>
      </c>
      <c r="E42" s="30">
        <v>159000</v>
      </c>
      <c r="F42" s="30">
        <v>159000</v>
      </c>
      <c r="G42" s="30">
        <v>833200</v>
      </c>
      <c r="H42" s="51">
        <v>0</v>
      </c>
    </row>
    <row r="43" spans="1:8" ht="14.25">
      <c r="A43" s="70"/>
      <c r="B43" s="17"/>
      <c r="C43" s="31">
        <v>0</v>
      </c>
      <c r="D43" s="31">
        <v>0</v>
      </c>
      <c r="E43" s="31">
        <f>F43+G43+H43</f>
        <v>0</v>
      </c>
      <c r="F43" s="31">
        <v>0</v>
      </c>
      <c r="G43" s="31">
        <v>0</v>
      </c>
      <c r="H43" s="32">
        <v>0</v>
      </c>
    </row>
    <row r="44" spans="1:8" ht="14.25">
      <c r="A44" s="69">
        <v>4</v>
      </c>
      <c r="B44" s="52" t="s">
        <v>23</v>
      </c>
      <c r="C44" s="53">
        <v>0</v>
      </c>
      <c r="D44" s="53">
        <v>0</v>
      </c>
      <c r="E44" s="53">
        <v>0</v>
      </c>
      <c r="F44" s="53">
        <v>0</v>
      </c>
      <c r="G44" s="33">
        <v>0</v>
      </c>
      <c r="H44" s="51">
        <v>0</v>
      </c>
    </row>
    <row r="45" spans="1:8" ht="14.25">
      <c r="A45" s="70"/>
      <c r="B45" s="34" t="s">
        <v>24</v>
      </c>
      <c r="C45" s="31">
        <v>0</v>
      </c>
      <c r="D45" s="31">
        <v>0</v>
      </c>
      <c r="E45" s="31">
        <f>F45+G45+H45</f>
        <v>0</v>
      </c>
      <c r="F45" s="31">
        <v>0</v>
      </c>
      <c r="G45" s="35">
        <v>0</v>
      </c>
      <c r="H45" s="32">
        <v>0</v>
      </c>
    </row>
    <row r="46" spans="1:8" s="1" customFormat="1" ht="14.25">
      <c r="A46" s="69">
        <v>5</v>
      </c>
      <c r="B46" s="80" t="s">
        <v>49</v>
      </c>
      <c r="C46" s="33">
        <v>100000</v>
      </c>
      <c r="D46" s="33">
        <v>100000</v>
      </c>
      <c r="E46" s="33">
        <v>6700</v>
      </c>
      <c r="F46" s="33">
        <v>6700</v>
      </c>
      <c r="G46" s="33">
        <v>130600</v>
      </c>
      <c r="H46" s="33">
        <v>0</v>
      </c>
    </row>
    <row r="47" spans="1:8" s="1" customFormat="1" ht="14.25">
      <c r="A47" s="70"/>
      <c r="B47" s="81"/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</row>
    <row r="48" spans="1:8" s="1" customFormat="1" ht="14.25">
      <c r="A48" s="89" t="s">
        <v>26</v>
      </c>
      <c r="B48" s="90"/>
      <c r="C48" s="20">
        <f aca="true" t="shared" si="12" ref="C48:H49">C50+C54+C58</f>
        <v>8643348</v>
      </c>
      <c r="D48" s="20">
        <f t="shared" si="12"/>
        <v>9074881</v>
      </c>
      <c r="E48" s="20">
        <f t="shared" si="12"/>
        <v>7272900</v>
      </c>
      <c r="F48" s="20">
        <f t="shared" si="12"/>
        <v>7272900</v>
      </c>
      <c r="G48" s="20">
        <f t="shared" si="12"/>
        <v>1035660</v>
      </c>
      <c r="H48" s="20">
        <f t="shared" si="12"/>
        <v>0</v>
      </c>
    </row>
    <row r="49" spans="1:8" s="1" customFormat="1" ht="14.25">
      <c r="A49" s="87" t="s">
        <v>5</v>
      </c>
      <c r="B49" s="88"/>
      <c r="C49" s="23">
        <f t="shared" si="12"/>
        <v>6136627</v>
      </c>
      <c r="D49" s="22">
        <f t="shared" si="12"/>
        <v>6523589</v>
      </c>
      <c r="E49" s="23">
        <f t="shared" si="12"/>
        <v>7100000</v>
      </c>
      <c r="F49" s="22">
        <f t="shared" si="12"/>
        <v>7100000</v>
      </c>
      <c r="G49" s="22">
        <f t="shared" si="12"/>
        <v>8943600</v>
      </c>
      <c r="H49" s="22">
        <f t="shared" si="12"/>
        <v>0</v>
      </c>
    </row>
    <row r="50" spans="1:8" ht="14.25">
      <c r="A50" s="19" t="s">
        <v>2</v>
      </c>
      <c r="B50" s="63" t="s">
        <v>30</v>
      </c>
      <c r="C50" s="20">
        <f aca="true" t="shared" si="13" ref="C50:H51">C52</f>
        <v>8493748</v>
      </c>
      <c r="D50" s="46">
        <f>D52</f>
        <v>8925281</v>
      </c>
      <c r="E50" s="20">
        <f t="shared" si="13"/>
        <v>7123300</v>
      </c>
      <c r="F50" s="20">
        <f>F52</f>
        <v>7123300</v>
      </c>
      <c r="G50" s="20">
        <f>G52</f>
        <v>0</v>
      </c>
      <c r="H50" s="20">
        <f>H52</f>
        <v>0</v>
      </c>
    </row>
    <row r="51" spans="1:8" ht="14.25">
      <c r="A51" s="27"/>
      <c r="B51" s="65" t="s">
        <v>5</v>
      </c>
      <c r="C51" s="22">
        <f t="shared" si="13"/>
        <v>6136627</v>
      </c>
      <c r="D51" s="47">
        <f>D53</f>
        <v>6523589</v>
      </c>
      <c r="E51" s="22">
        <f t="shared" si="13"/>
        <v>7100000</v>
      </c>
      <c r="F51" s="22">
        <f>F53</f>
        <v>7100000</v>
      </c>
      <c r="G51" s="22">
        <f>G53</f>
        <v>0</v>
      </c>
      <c r="H51" s="22">
        <f>H53</f>
        <v>0</v>
      </c>
    </row>
    <row r="52" spans="1:8" ht="14.25">
      <c r="A52" s="91">
        <v>1</v>
      </c>
      <c r="B52" s="76" t="s">
        <v>42</v>
      </c>
      <c r="C52" s="107">
        <v>8493748</v>
      </c>
      <c r="D52" s="33">
        <v>8925281</v>
      </c>
      <c r="E52" s="107">
        <v>7123300</v>
      </c>
      <c r="F52" s="33">
        <v>7123300</v>
      </c>
      <c r="G52" s="30">
        <v>0</v>
      </c>
      <c r="H52" s="30">
        <v>0</v>
      </c>
    </row>
    <row r="53" spans="1:8" ht="14.25">
      <c r="A53" s="92"/>
      <c r="B53" s="77"/>
      <c r="C53" s="35">
        <v>6136627</v>
      </c>
      <c r="D53" s="35">
        <v>6523589</v>
      </c>
      <c r="E53" s="35">
        <v>7100000</v>
      </c>
      <c r="F53" s="35">
        <v>7100000</v>
      </c>
      <c r="G53" s="38">
        <v>0</v>
      </c>
      <c r="H53" s="38">
        <v>0</v>
      </c>
    </row>
    <row r="54" spans="1:8" ht="14.25">
      <c r="A54" s="19" t="s">
        <v>6</v>
      </c>
      <c r="B54" s="14" t="s">
        <v>7</v>
      </c>
      <c r="C54" s="20">
        <f aca="true" t="shared" si="14" ref="C54:H55">C56</f>
        <v>0</v>
      </c>
      <c r="D54" s="20">
        <f t="shared" si="14"/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</row>
    <row r="55" spans="1:8" ht="14.25">
      <c r="A55" s="27"/>
      <c r="B55" s="17" t="s">
        <v>5</v>
      </c>
      <c r="C55" s="22">
        <f t="shared" si="14"/>
        <v>0</v>
      </c>
      <c r="D55" s="22">
        <f t="shared" si="14"/>
        <v>0</v>
      </c>
      <c r="E55" s="22">
        <f t="shared" si="14"/>
        <v>0</v>
      </c>
      <c r="F55" s="22">
        <f t="shared" si="14"/>
        <v>0</v>
      </c>
      <c r="G55" s="22">
        <f t="shared" si="14"/>
        <v>8943600</v>
      </c>
      <c r="H55" s="22">
        <f t="shared" si="14"/>
        <v>0</v>
      </c>
    </row>
    <row r="56" spans="1:8" ht="14.25">
      <c r="A56" s="55">
        <v>2</v>
      </c>
      <c r="B56" s="76"/>
      <c r="C56" s="33">
        <v>0</v>
      </c>
      <c r="D56" s="33">
        <v>0</v>
      </c>
      <c r="E56" s="33">
        <v>0</v>
      </c>
      <c r="F56" s="33">
        <v>0</v>
      </c>
      <c r="G56" s="30">
        <v>0</v>
      </c>
      <c r="H56" s="30">
        <v>0</v>
      </c>
    </row>
    <row r="57" spans="1:8" ht="14.25">
      <c r="A57" s="55"/>
      <c r="B57" s="77"/>
      <c r="C57" s="35">
        <v>0</v>
      </c>
      <c r="D57" s="35">
        <v>0</v>
      </c>
      <c r="E57" s="35">
        <v>0</v>
      </c>
      <c r="F57" s="35">
        <v>0</v>
      </c>
      <c r="G57" s="35">
        <v>8943600</v>
      </c>
      <c r="H57" s="38">
        <v>0</v>
      </c>
    </row>
    <row r="58" spans="1:8" ht="14.25">
      <c r="A58" s="19" t="s">
        <v>4</v>
      </c>
      <c r="B58" s="25" t="s">
        <v>13</v>
      </c>
      <c r="C58" s="20">
        <f aca="true" t="shared" si="15" ref="C58:H59">C60+C62+C64</f>
        <v>149600</v>
      </c>
      <c r="D58" s="20">
        <f t="shared" si="15"/>
        <v>149600</v>
      </c>
      <c r="E58" s="20">
        <f t="shared" si="15"/>
        <v>149600</v>
      </c>
      <c r="F58" s="20">
        <f t="shared" si="15"/>
        <v>149600</v>
      </c>
      <c r="G58" s="20">
        <f t="shared" si="15"/>
        <v>1035660</v>
      </c>
      <c r="H58" s="20">
        <f t="shared" si="15"/>
        <v>0</v>
      </c>
    </row>
    <row r="59" spans="1:8" ht="14.25">
      <c r="A59" s="70"/>
      <c r="B59" s="28" t="s">
        <v>5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</row>
    <row r="60" spans="1:8" ht="14.25">
      <c r="A60" s="69">
        <v>3</v>
      </c>
      <c r="B60" s="40" t="s">
        <v>22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</row>
    <row r="61" spans="1:8" ht="14.25">
      <c r="A61" s="70"/>
      <c r="B61" s="32"/>
      <c r="C61" s="35">
        <v>0</v>
      </c>
      <c r="D61" s="35">
        <v>0</v>
      </c>
      <c r="E61" s="35">
        <f>F61+G61+H61</f>
        <v>0</v>
      </c>
      <c r="F61" s="35">
        <v>0</v>
      </c>
      <c r="G61" s="35">
        <f>0+0</f>
        <v>0</v>
      </c>
      <c r="H61" s="35">
        <f>0+0</f>
        <v>0</v>
      </c>
    </row>
    <row r="62" spans="1:8" ht="14.25">
      <c r="A62" s="69">
        <v>4</v>
      </c>
      <c r="B62" s="59" t="s">
        <v>23</v>
      </c>
      <c r="C62" s="33">
        <v>3600</v>
      </c>
      <c r="D62" s="33">
        <v>3600</v>
      </c>
      <c r="E62" s="33">
        <v>3600</v>
      </c>
      <c r="F62" s="33">
        <v>3600</v>
      </c>
      <c r="G62" s="33">
        <v>705900</v>
      </c>
      <c r="H62" s="33">
        <v>0</v>
      </c>
    </row>
    <row r="63" spans="1:8" ht="14.25">
      <c r="A63" s="70"/>
      <c r="B63" s="32" t="s">
        <v>24</v>
      </c>
      <c r="C63" s="35">
        <v>0</v>
      </c>
      <c r="D63" s="35">
        <v>0</v>
      </c>
      <c r="E63" s="35">
        <f>F63+G63+H63</f>
        <v>0</v>
      </c>
      <c r="F63" s="35">
        <f>0+0</f>
        <v>0</v>
      </c>
      <c r="G63" s="35">
        <f>0+0</f>
        <v>0</v>
      </c>
      <c r="H63" s="35">
        <f>0+0</f>
        <v>0</v>
      </c>
    </row>
    <row r="64" spans="1:8" ht="14.25">
      <c r="A64" s="69">
        <v>5</v>
      </c>
      <c r="B64" s="72" t="s">
        <v>49</v>
      </c>
      <c r="C64" s="53">
        <v>146000</v>
      </c>
      <c r="D64" s="53">
        <v>146000</v>
      </c>
      <c r="E64" s="53">
        <v>146000</v>
      </c>
      <c r="F64" s="53">
        <v>146000</v>
      </c>
      <c r="G64" s="53">
        <v>329760</v>
      </c>
      <c r="H64" s="33">
        <v>0</v>
      </c>
    </row>
    <row r="65" spans="1:8" ht="14.25">
      <c r="A65" s="60"/>
      <c r="B65" s="73"/>
      <c r="C65" s="58">
        <v>0</v>
      </c>
      <c r="D65" s="58">
        <v>0</v>
      </c>
      <c r="E65" s="58">
        <f>F65+G65+H65</f>
        <v>0</v>
      </c>
      <c r="F65" s="58">
        <v>0</v>
      </c>
      <c r="G65" s="57">
        <v>0</v>
      </c>
      <c r="H65" s="57">
        <v>0</v>
      </c>
    </row>
    <row r="66" spans="1:8" ht="14.25">
      <c r="A66" s="89" t="s">
        <v>36</v>
      </c>
      <c r="B66" s="90"/>
      <c r="C66" s="46">
        <f aca="true" t="shared" si="16" ref="C66:H67">C68+C70</f>
        <v>0</v>
      </c>
      <c r="D66" s="46">
        <f t="shared" si="16"/>
        <v>0</v>
      </c>
      <c r="E66" s="46">
        <f t="shared" si="16"/>
        <v>0</v>
      </c>
      <c r="F66" s="46">
        <f t="shared" si="16"/>
        <v>0</v>
      </c>
      <c r="G66" s="46">
        <f t="shared" si="16"/>
        <v>266100</v>
      </c>
      <c r="H66" s="20">
        <f t="shared" si="16"/>
        <v>0</v>
      </c>
    </row>
    <row r="67" spans="1:8" ht="14.25">
      <c r="A67" s="78" t="s">
        <v>5</v>
      </c>
      <c r="B67" s="93"/>
      <c r="C67" s="50">
        <f t="shared" si="16"/>
        <v>0</v>
      </c>
      <c r="D67" s="50">
        <f t="shared" si="16"/>
        <v>0</v>
      </c>
      <c r="E67" s="50">
        <f t="shared" si="16"/>
        <v>0</v>
      </c>
      <c r="F67" s="50">
        <f t="shared" si="16"/>
        <v>0</v>
      </c>
      <c r="G67" s="50">
        <f t="shared" si="16"/>
        <v>0</v>
      </c>
      <c r="H67" s="22">
        <f t="shared" si="16"/>
        <v>0</v>
      </c>
    </row>
    <row r="68" spans="1:8" ht="14.25">
      <c r="A68" s="19" t="s">
        <v>2</v>
      </c>
      <c r="B68" s="14" t="s">
        <v>3</v>
      </c>
      <c r="C68" s="33"/>
      <c r="D68" s="33"/>
      <c r="E68" s="33"/>
      <c r="F68" s="33"/>
      <c r="G68" s="33"/>
      <c r="H68" s="33"/>
    </row>
    <row r="69" spans="1:8" ht="14.25">
      <c r="A69" s="27"/>
      <c r="B69" s="17" t="s">
        <v>5</v>
      </c>
      <c r="C69" s="35"/>
      <c r="D69" s="35"/>
      <c r="E69" s="35"/>
      <c r="F69" s="35"/>
      <c r="G69" s="35"/>
      <c r="H69" s="35"/>
    </row>
    <row r="70" spans="1:8" ht="14.25">
      <c r="A70" s="48" t="s">
        <v>4</v>
      </c>
      <c r="B70" s="42" t="s">
        <v>13</v>
      </c>
      <c r="C70" s="46">
        <f aca="true" t="shared" si="17" ref="C70:H70">C72+C74+C76</f>
        <v>0</v>
      </c>
      <c r="D70" s="46">
        <f t="shared" si="17"/>
        <v>0</v>
      </c>
      <c r="E70" s="46">
        <f t="shared" si="17"/>
        <v>0</v>
      </c>
      <c r="F70" s="46">
        <f t="shared" si="17"/>
        <v>0</v>
      </c>
      <c r="G70" s="46">
        <f t="shared" si="17"/>
        <v>266100</v>
      </c>
      <c r="H70" s="20">
        <f t="shared" si="17"/>
        <v>0</v>
      </c>
    </row>
    <row r="71" spans="1:8" ht="14.25">
      <c r="A71" s="49"/>
      <c r="B71" s="28" t="s">
        <v>5</v>
      </c>
      <c r="C71" s="47">
        <f aca="true" t="shared" si="18" ref="C71:H71">C73+C75</f>
        <v>0</v>
      </c>
      <c r="D71" s="47">
        <f t="shared" si="18"/>
        <v>0</v>
      </c>
      <c r="E71" s="47">
        <f t="shared" si="18"/>
        <v>0</v>
      </c>
      <c r="F71" s="47">
        <f t="shared" si="18"/>
        <v>0</v>
      </c>
      <c r="G71" s="47">
        <f t="shared" si="18"/>
        <v>0</v>
      </c>
      <c r="H71" s="22">
        <f t="shared" si="18"/>
        <v>0</v>
      </c>
    </row>
    <row r="72" spans="1:8" ht="14.25">
      <c r="A72" s="60">
        <v>1</v>
      </c>
      <c r="B72" s="52" t="s">
        <v>22</v>
      </c>
      <c r="C72" s="53">
        <v>0</v>
      </c>
      <c r="D72" s="53">
        <v>0</v>
      </c>
      <c r="E72" s="53">
        <v>0</v>
      </c>
      <c r="F72" s="53">
        <v>0</v>
      </c>
      <c r="G72" s="53">
        <v>266100</v>
      </c>
      <c r="H72" s="33">
        <v>0</v>
      </c>
    </row>
    <row r="73" spans="1:8" ht="15" customHeight="1">
      <c r="A73" s="60"/>
      <c r="B73" s="34"/>
      <c r="C73" s="31">
        <v>0</v>
      </c>
      <c r="D73" s="31">
        <v>0</v>
      </c>
      <c r="E73" s="31">
        <f>F73+G73+H73</f>
        <v>0</v>
      </c>
      <c r="F73" s="31">
        <v>0</v>
      </c>
      <c r="G73" s="35">
        <v>0</v>
      </c>
      <c r="H73" s="35">
        <v>0</v>
      </c>
    </row>
    <row r="74" spans="1:8" ht="14.25">
      <c r="A74" s="69">
        <v>2</v>
      </c>
      <c r="B74" s="76" t="s">
        <v>39</v>
      </c>
      <c r="C74" s="53">
        <v>0</v>
      </c>
      <c r="D74" s="53">
        <v>0</v>
      </c>
      <c r="E74" s="53">
        <v>0</v>
      </c>
      <c r="F74" s="53">
        <v>0</v>
      </c>
      <c r="G74" s="54">
        <v>0</v>
      </c>
      <c r="H74" s="33">
        <v>0</v>
      </c>
    </row>
    <row r="75" spans="1:8" ht="14.25">
      <c r="A75" s="70"/>
      <c r="B75" s="77"/>
      <c r="C75" s="31">
        <v>0</v>
      </c>
      <c r="D75" s="31">
        <v>0</v>
      </c>
      <c r="E75" s="31">
        <f>F75+G75+H75</f>
        <v>0</v>
      </c>
      <c r="F75" s="31">
        <v>0</v>
      </c>
      <c r="G75" s="35">
        <v>0</v>
      </c>
      <c r="H75" s="35">
        <v>0</v>
      </c>
    </row>
    <row r="76" spans="1:8" ht="14.25">
      <c r="A76" s="69">
        <v>3</v>
      </c>
      <c r="B76" s="76" t="s">
        <v>49</v>
      </c>
      <c r="C76" s="53">
        <v>0</v>
      </c>
      <c r="D76" s="53">
        <v>0</v>
      </c>
      <c r="E76" s="53">
        <v>0</v>
      </c>
      <c r="F76" s="53">
        <v>0</v>
      </c>
      <c r="G76" s="54">
        <v>0</v>
      </c>
      <c r="H76" s="33">
        <v>0</v>
      </c>
    </row>
    <row r="77" spans="1:8" ht="14.25">
      <c r="A77" s="70"/>
      <c r="B77" s="77"/>
      <c r="C77" s="31">
        <v>0</v>
      </c>
      <c r="D77" s="31">
        <v>0</v>
      </c>
      <c r="E77" s="31">
        <f>F77+G77+H77</f>
        <v>0</v>
      </c>
      <c r="F77" s="31">
        <v>0</v>
      </c>
      <c r="G77" s="35">
        <v>0</v>
      </c>
      <c r="H77" s="35">
        <v>0</v>
      </c>
    </row>
    <row r="78" spans="1:8" ht="14.25">
      <c r="A78" s="78" t="s">
        <v>16</v>
      </c>
      <c r="B78" s="79"/>
      <c r="C78" s="20">
        <f aca="true" t="shared" si="19" ref="C78:H79">C80+C88+C92</f>
        <v>22173330</v>
      </c>
      <c r="D78" s="20">
        <f t="shared" si="19"/>
        <v>32509418</v>
      </c>
      <c r="E78" s="20">
        <f t="shared" si="19"/>
        <v>4226600</v>
      </c>
      <c r="F78" s="20">
        <f t="shared" si="19"/>
        <v>4226600</v>
      </c>
      <c r="G78" s="20">
        <f t="shared" si="19"/>
        <v>23287052</v>
      </c>
      <c r="H78" s="20">
        <f t="shared" si="19"/>
        <v>0</v>
      </c>
    </row>
    <row r="79" spans="1:8" ht="14.25">
      <c r="A79" s="87" t="s">
        <v>5</v>
      </c>
      <c r="B79" s="88"/>
      <c r="C79" s="23">
        <f t="shared" si="19"/>
        <v>16935202</v>
      </c>
      <c r="D79" s="22">
        <f t="shared" si="19"/>
        <v>24495448</v>
      </c>
      <c r="E79" s="23">
        <f t="shared" si="19"/>
        <v>2800000</v>
      </c>
      <c r="F79" s="22">
        <f t="shared" si="19"/>
        <v>2800000</v>
      </c>
      <c r="G79" s="22">
        <f t="shared" si="19"/>
        <v>20405000</v>
      </c>
      <c r="H79" s="22">
        <f t="shared" si="19"/>
        <v>0</v>
      </c>
    </row>
    <row r="80" spans="1:8" ht="14.25">
      <c r="A80" s="19" t="s">
        <v>2</v>
      </c>
      <c r="B80" s="63" t="s">
        <v>3</v>
      </c>
      <c r="C80" s="20">
        <f aca="true" t="shared" si="20" ref="C80:H81">C82+C84+C86</f>
        <v>21912930</v>
      </c>
      <c r="D80" s="46">
        <f>D82+D84+D86</f>
        <v>32249018</v>
      </c>
      <c r="E80" s="20">
        <f t="shared" si="20"/>
        <v>4151000</v>
      </c>
      <c r="F80" s="20">
        <f>F82+F84+F86</f>
        <v>4151000</v>
      </c>
      <c r="G80" s="20">
        <f>G82+G84+G86</f>
        <v>23042000</v>
      </c>
      <c r="H80" s="20">
        <f>H82+H84+H86</f>
        <v>0</v>
      </c>
    </row>
    <row r="81" spans="1:10" s="1" customFormat="1" ht="14.25">
      <c r="A81" s="16"/>
      <c r="B81" s="65" t="s">
        <v>5</v>
      </c>
      <c r="C81" s="22">
        <f t="shared" si="20"/>
        <v>16935202</v>
      </c>
      <c r="D81" s="47">
        <f>D83+D85+D87</f>
        <v>24495448</v>
      </c>
      <c r="E81" s="22">
        <f t="shared" si="20"/>
        <v>2800000</v>
      </c>
      <c r="F81" s="22">
        <f>F83+F85+F87</f>
        <v>2800000</v>
      </c>
      <c r="G81" s="22">
        <f>G83+G85+G87</f>
        <v>20405000</v>
      </c>
      <c r="H81" s="22">
        <f>H83+H85+H87</f>
        <v>0</v>
      </c>
      <c r="I81" s="3"/>
      <c r="J81" s="3"/>
    </row>
    <row r="82" spans="1:10" s="1" customFormat="1" ht="14.25">
      <c r="A82" s="13">
        <v>1</v>
      </c>
      <c r="B82" s="76" t="s">
        <v>45</v>
      </c>
      <c r="C82" s="108">
        <v>224000</v>
      </c>
      <c r="D82" s="30">
        <v>224000</v>
      </c>
      <c r="E82" s="108">
        <v>224000</v>
      </c>
      <c r="F82" s="30">
        <v>224000</v>
      </c>
      <c r="G82" s="30">
        <v>224000</v>
      </c>
      <c r="H82" s="30">
        <v>0</v>
      </c>
      <c r="I82" s="3"/>
      <c r="J82" s="3"/>
    </row>
    <row r="83" spans="1:10" s="1" customFormat="1" ht="14.25">
      <c r="A83" s="16"/>
      <c r="B83" s="77"/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"/>
      <c r="J83" s="3"/>
    </row>
    <row r="84" spans="1:10" s="1" customFormat="1" ht="14.25">
      <c r="A84" s="13">
        <v>2</v>
      </c>
      <c r="B84" s="76" t="s">
        <v>35</v>
      </c>
      <c r="C84" s="108">
        <v>2600000</v>
      </c>
      <c r="D84" s="108">
        <v>2706397</v>
      </c>
      <c r="E84" s="108">
        <v>427000</v>
      </c>
      <c r="F84" s="108">
        <v>427000</v>
      </c>
      <c r="G84" s="108">
        <v>2505000</v>
      </c>
      <c r="H84" s="108">
        <v>0</v>
      </c>
      <c r="I84" s="3"/>
      <c r="J84" s="3"/>
    </row>
    <row r="85" spans="1:10" s="1" customFormat="1" ht="14.25">
      <c r="A85" s="16"/>
      <c r="B85" s="77"/>
      <c r="C85" s="38">
        <v>2590000</v>
      </c>
      <c r="D85" s="38">
        <v>2205250</v>
      </c>
      <c r="E85" s="109">
        <v>400000</v>
      </c>
      <c r="F85" s="38">
        <v>400000</v>
      </c>
      <c r="G85" s="109">
        <v>95000</v>
      </c>
      <c r="H85" s="38">
        <v>0</v>
      </c>
      <c r="I85" s="3"/>
      <c r="J85" s="3"/>
    </row>
    <row r="86" spans="1:10" s="1" customFormat="1" ht="14.25">
      <c r="A86" s="13">
        <v>3</v>
      </c>
      <c r="B86" s="76" t="s">
        <v>41</v>
      </c>
      <c r="C86" s="33">
        <v>19088930</v>
      </c>
      <c r="D86" s="54">
        <v>29318621</v>
      </c>
      <c r="E86" s="33">
        <v>3500000</v>
      </c>
      <c r="F86" s="33">
        <v>3500000</v>
      </c>
      <c r="G86" s="30">
        <v>20313000</v>
      </c>
      <c r="H86" s="30">
        <v>0</v>
      </c>
      <c r="I86" s="3"/>
      <c r="J86" s="3"/>
    </row>
    <row r="87" spans="1:10" s="1" customFormat="1" ht="14.25">
      <c r="A87" s="16"/>
      <c r="B87" s="77"/>
      <c r="C87" s="35">
        <v>14345202</v>
      </c>
      <c r="D87" s="31">
        <v>22290198</v>
      </c>
      <c r="E87" s="35">
        <v>2400000</v>
      </c>
      <c r="F87" s="35">
        <v>2400000</v>
      </c>
      <c r="G87" s="38">
        <v>20310000</v>
      </c>
      <c r="H87" s="38">
        <v>0</v>
      </c>
      <c r="I87" s="3"/>
      <c r="J87" s="3"/>
    </row>
    <row r="88" spans="1:8" s="7" customFormat="1" ht="15">
      <c r="A88" s="19" t="s">
        <v>6</v>
      </c>
      <c r="B88" s="42" t="s">
        <v>7</v>
      </c>
      <c r="C88" s="20">
        <f aca="true" t="shared" si="21" ref="C88:H89">C90</f>
        <v>0</v>
      </c>
      <c r="D88" s="20">
        <f t="shared" si="21"/>
        <v>0</v>
      </c>
      <c r="E88" s="106">
        <f t="shared" si="21"/>
        <v>0</v>
      </c>
      <c r="F88" s="20">
        <f t="shared" si="21"/>
        <v>0</v>
      </c>
      <c r="G88" s="20">
        <f t="shared" si="21"/>
        <v>0</v>
      </c>
      <c r="H88" s="20">
        <f t="shared" si="21"/>
        <v>0</v>
      </c>
    </row>
    <row r="89" spans="1:8" s="7" customFormat="1" ht="15">
      <c r="A89" s="43"/>
      <c r="B89" s="44" t="s">
        <v>5</v>
      </c>
      <c r="C89" s="29">
        <f t="shared" si="21"/>
        <v>0</v>
      </c>
      <c r="D89" s="29">
        <f t="shared" si="21"/>
        <v>0</v>
      </c>
      <c r="E89" s="29">
        <f t="shared" si="21"/>
        <v>0</v>
      </c>
      <c r="F89" s="29">
        <f t="shared" si="21"/>
        <v>0</v>
      </c>
      <c r="G89" s="29">
        <f t="shared" si="21"/>
        <v>0</v>
      </c>
      <c r="H89" s="29">
        <f t="shared" si="21"/>
        <v>0</v>
      </c>
    </row>
    <row r="90" spans="1:8" s="7" customFormat="1" ht="15">
      <c r="A90" s="13">
        <v>4</v>
      </c>
      <c r="B90" s="76"/>
      <c r="C90" s="30">
        <v>0</v>
      </c>
      <c r="D90" s="37">
        <v>0</v>
      </c>
      <c r="E90" s="54">
        <v>0</v>
      </c>
      <c r="F90" s="33">
        <v>0</v>
      </c>
      <c r="G90" s="30">
        <v>0</v>
      </c>
      <c r="H90" s="30">
        <v>0</v>
      </c>
    </row>
    <row r="91" spans="1:8" s="7" customFormat="1" ht="15">
      <c r="A91" s="16"/>
      <c r="B91" s="77"/>
      <c r="C91" s="38">
        <v>0</v>
      </c>
      <c r="D91" s="39">
        <v>0</v>
      </c>
      <c r="E91" s="31">
        <v>0</v>
      </c>
      <c r="F91" s="35">
        <v>0</v>
      </c>
      <c r="G91" s="38">
        <v>0</v>
      </c>
      <c r="H91" s="38">
        <v>0</v>
      </c>
    </row>
    <row r="92" spans="1:8" s="7" customFormat="1" ht="15">
      <c r="A92" s="24" t="s">
        <v>4</v>
      </c>
      <c r="B92" s="25" t="s">
        <v>13</v>
      </c>
      <c r="C92" s="45">
        <f aca="true" t="shared" si="22" ref="C92:H92">C94+C96+C98</f>
        <v>260400</v>
      </c>
      <c r="D92" s="45">
        <f t="shared" si="22"/>
        <v>260400</v>
      </c>
      <c r="E92" s="45">
        <f t="shared" si="22"/>
        <v>75600</v>
      </c>
      <c r="F92" s="45">
        <f t="shared" si="22"/>
        <v>75600</v>
      </c>
      <c r="G92" s="45">
        <f t="shared" si="22"/>
        <v>245052</v>
      </c>
      <c r="H92" s="45">
        <f t="shared" si="22"/>
        <v>0</v>
      </c>
    </row>
    <row r="93" spans="1:8" s="7" customFormat="1" ht="15">
      <c r="A93" s="16"/>
      <c r="B93" s="28" t="s">
        <v>5</v>
      </c>
      <c r="C93" s="22">
        <f aca="true" t="shared" si="23" ref="C93:H93">C95+C97+C99</f>
        <v>0</v>
      </c>
      <c r="D93" s="22">
        <f t="shared" si="23"/>
        <v>0</v>
      </c>
      <c r="E93" s="22">
        <f t="shared" si="23"/>
        <v>0</v>
      </c>
      <c r="F93" s="22">
        <f t="shared" si="23"/>
        <v>0</v>
      </c>
      <c r="G93" s="22">
        <f t="shared" si="23"/>
        <v>0</v>
      </c>
      <c r="H93" s="22">
        <f t="shared" si="23"/>
        <v>0</v>
      </c>
    </row>
    <row r="94" spans="1:8" ht="14.25">
      <c r="A94" s="13">
        <v>5</v>
      </c>
      <c r="B94" s="40" t="s">
        <v>22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</row>
    <row r="95" spans="1:8" ht="14.25">
      <c r="A95" s="16"/>
      <c r="B95" s="34"/>
      <c r="C95" s="31">
        <v>0</v>
      </c>
      <c r="D95" s="31">
        <v>0</v>
      </c>
      <c r="E95" s="58">
        <f>F95+G95+H95</f>
        <v>0</v>
      </c>
      <c r="F95" s="31">
        <v>0</v>
      </c>
      <c r="G95" s="31">
        <v>0</v>
      </c>
      <c r="H95" s="32">
        <v>0</v>
      </c>
    </row>
    <row r="96" spans="1:8" ht="14.25">
      <c r="A96" s="69">
        <v>6</v>
      </c>
      <c r="B96" s="59" t="s">
        <v>23</v>
      </c>
      <c r="C96" s="54">
        <v>10000</v>
      </c>
      <c r="D96" s="54">
        <v>10000</v>
      </c>
      <c r="E96" s="54">
        <v>10000</v>
      </c>
      <c r="F96" s="54">
        <v>10000</v>
      </c>
      <c r="G96" s="54">
        <v>10000</v>
      </c>
      <c r="H96" s="54">
        <v>0</v>
      </c>
    </row>
    <row r="97" spans="1:8" ht="14.25">
      <c r="A97" s="70"/>
      <c r="B97" s="32" t="s">
        <v>24</v>
      </c>
      <c r="C97" s="31">
        <f>0+0</f>
        <v>0</v>
      </c>
      <c r="D97" s="31">
        <f>0+0</f>
        <v>0</v>
      </c>
      <c r="E97" s="35">
        <f>F97+G97+H97</f>
        <v>0</v>
      </c>
      <c r="F97" s="38">
        <v>0</v>
      </c>
      <c r="G97" s="35">
        <v>0</v>
      </c>
      <c r="H97" s="32">
        <v>0</v>
      </c>
    </row>
    <row r="98" spans="1:22" ht="14.25">
      <c r="A98" s="69">
        <v>7</v>
      </c>
      <c r="B98" s="72" t="s">
        <v>49</v>
      </c>
      <c r="C98" s="110">
        <v>250400</v>
      </c>
      <c r="D98" s="110">
        <v>250400</v>
      </c>
      <c r="E98" s="110">
        <v>65600</v>
      </c>
      <c r="F98" s="110">
        <v>65600</v>
      </c>
      <c r="G98" s="110">
        <v>235052</v>
      </c>
      <c r="H98" s="111"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</row>
    <row r="99" spans="1:22" ht="14.25">
      <c r="A99" s="60"/>
      <c r="B99" s="73"/>
      <c r="C99" s="61">
        <v>0</v>
      </c>
      <c r="D99" s="61">
        <v>0</v>
      </c>
      <c r="E99" s="35">
        <f>F99+G99+H99</f>
        <v>0</v>
      </c>
      <c r="F99" s="35">
        <v>0</v>
      </c>
      <c r="G99" s="35">
        <v>0</v>
      </c>
      <c r="H99" s="32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>
      <c r="A100" s="78" t="s">
        <v>46</v>
      </c>
      <c r="B100" s="79"/>
      <c r="C100" s="22">
        <f aca="true" t="shared" si="24" ref="C100:F101">C102+C106+C110</f>
        <v>0</v>
      </c>
      <c r="D100" s="22">
        <f t="shared" si="24"/>
        <v>0</v>
      </c>
      <c r="E100" s="22">
        <f t="shared" si="24"/>
        <v>0</v>
      </c>
      <c r="F100" s="22">
        <f t="shared" si="24"/>
        <v>0</v>
      </c>
      <c r="G100" s="20" t="e">
        <f>G102+G127+G131</f>
        <v>#REF!</v>
      </c>
      <c r="H100" s="20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>
      <c r="A101" s="87" t="s">
        <v>5</v>
      </c>
      <c r="B101" s="88"/>
      <c r="C101" s="22">
        <f t="shared" si="24"/>
        <v>0</v>
      </c>
      <c r="D101" s="22">
        <f t="shared" si="24"/>
        <v>0</v>
      </c>
      <c r="E101" s="22">
        <f t="shared" si="24"/>
        <v>0</v>
      </c>
      <c r="F101" s="22">
        <f t="shared" si="24"/>
        <v>0</v>
      </c>
      <c r="G101" s="22">
        <f>G103+G128+G132</f>
        <v>25668000</v>
      </c>
      <c r="H101" s="22">
        <f>H103+H128+H132</f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>
      <c r="A102" s="19" t="s">
        <v>2</v>
      </c>
      <c r="B102" s="14" t="s">
        <v>3</v>
      </c>
      <c r="C102" s="20">
        <f aca="true" t="shared" si="25" ref="C102:F103">C104</f>
        <v>0</v>
      </c>
      <c r="D102" s="20">
        <f t="shared" si="25"/>
        <v>0</v>
      </c>
      <c r="E102" s="20">
        <f t="shared" si="25"/>
        <v>0</v>
      </c>
      <c r="F102" s="20">
        <f t="shared" si="25"/>
        <v>0</v>
      </c>
      <c r="G102" s="20" t="e">
        <f>G104+#REF!+G119+G121+G123+G125</f>
        <v>#REF!</v>
      </c>
      <c r="H102" s="20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>
      <c r="A103" s="16"/>
      <c r="B103" s="17" t="s">
        <v>5</v>
      </c>
      <c r="C103" s="22">
        <f t="shared" si="25"/>
        <v>0</v>
      </c>
      <c r="D103" s="22">
        <f t="shared" si="25"/>
        <v>0</v>
      </c>
      <c r="E103" s="22">
        <f t="shared" si="25"/>
        <v>0</v>
      </c>
      <c r="F103" s="22">
        <f t="shared" si="25"/>
        <v>0</v>
      </c>
      <c r="G103" s="22">
        <f>G105+G118+G120+G122+G124+G126</f>
        <v>18959000</v>
      </c>
      <c r="H103" s="22">
        <f>H105+H118+H120+H122+H124+H126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>
      <c r="A104" s="13">
        <v>1</v>
      </c>
      <c r="B104" s="76"/>
      <c r="C104" s="30"/>
      <c r="D104" s="30"/>
      <c r="E104" s="30"/>
      <c r="F104" s="30"/>
      <c r="G104" s="30"/>
      <c r="H104" s="3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>
      <c r="A105" s="16"/>
      <c r="B105" s="77"/>
      <c r="C105" s="38"/>
      <c r="D105" s="38"/>
      <c r="E105" s="38"/>
      <c r="F105" s="38"/>
      <c r="G105" s="38"/>
      <c r="H105" s="3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>
      <c r="A106" s="19" t="s">
        <v>6</v>
      </c>
      <c r="B106" s="42" t="s">
        <v>7</v>
      </c>
      <c r="C106" s="20">
        <f aca="true" t="shared" si="26" ref="C106:H106">C108</f>
        <v>0</v>
      </c>
      <c r="D106" s="20">
        <f t="shared" si="26"/>
        <v>0</v>
      </c>
      <c r="E106" s="20">
        <f t="shared" si="26"/>
        <v>0</v>
      </c>
      <c r="F106" s="20">
        <f t="shared" si="26"/>
        <v>0</v>
      </c>
      <c r="G106" s="20">
        <f t="shared" si="26"/>
        <v>0</v>
      </c>
      <c r="H106" s="20">
        <f t="shared" si="2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>
      <c r="A107" s="43"/>
      <c r="B107" s="44" t="s">
        <v>5</v>
      </c>
      <c r="C107" s="29">
        <f aca="true" t="shared" si="27" ref="C107:H107">C109</f>
        <v>0</v>
      </c>
      <c r="D107" s="29">
        <f t="shared" si="27"/>
        <v>0</v>
      </c>
      <c r="E107" s="29">
        <f t="shared" si="27"/>
        <v>0</v>
      </c>
      <c r="F107" s="29">
        <f t="shared" si="27"/>
        <v>0</v>
      </c>
      <c r="G107" s="29">
        <f t="shared" si="27"/>
        <v>0</v>
      </c>
      <c r="H107" s="29">
        <f t="shared" si="27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>
      <c r="A108" s="13">
        <v>2</v>
      </c>
      <c r="B108" s="76"/>
      <c r="C108" s="30">
        <v>0</v>
      </c>
      <c r="D108" s="37">
        <v>0</v>
      </c>
      <c r="E108" s="54">
        <v>0</v>
      </c>
      <c r="F108" s="33">
        <v>0</v>
      </c>
      <c r="G108" s="30">
        <v>0</v>
      </c>
      <c r="H108" s="30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>
      <c r="A109" s="16"/>
      <c r="B109" s="77"/>
      <c r="C109" s="38">
        <v>0</v>
      </c>
      <c r="D109" s="39">
        <v>0</v>
      </c>
      <c r="E109" s="31">
        <v>0</v>
      </c>
      <c r="F109" s="35">
        <v>0</v>
      </c>
      <c r="G109" s="38">
        <v>0</v>
      </c>
      <c r="H109" s="38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>
      <c r="A110" s="24" t="s">
        <v>4</v>
      </c>
      <c r="B110" s="25" t="s">
        <v>13</v>
      </c>
      <c r="C110" s="45">
        <f aca="true" t="shared" si="28" ref="C110:H110">C112+C114+C116</f>
        <v>0</v>
      </c>
      <c r="D110" s="45">
        <f t="shared" si="28"/>
        <v>0</v>
      </c>
      <c r="E110" s="45">
        <f t="shared" si="28"/>
        <v>0</v>
      </c>
      <c r="F110" s="45">
        <f t="shared" si="28"/>
        <v>0</v>
      </c>
      <c r="G110" s="45">
        <f t="shared" si="28"/>
        <v>713952</v>
      </c>
      <c r="H110" s="45">
        <f t="shared" si="28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>
      <c r="A111" s="16"/>
      <c r="B111" s="28" t="s">
        <v>5</v>
      </c>
      <c r="C111" s="22">
        <f aca="true" t="shared" si="29" ref="C111:H111">C113+C115+C117</f>
        <v>0</v>
      </c>
      <c r="D111" s="22">
        <f t="shared" si="29"/>
        <v>0</v>
      </c>
      <c r="E111" s="22">
        <f t="shared" si="29"/>
        <v>0</v>
      </c>
      <c r="F111" s="22">
        <f t="shared" si="29"/>
        <v>0</v>
      </c>
      <c r="G111" s="22">
        <f t="shared" si="29"/>
        <v>0</v>
      </c>
      <c r="H111" s="22">
        <f t="shared" si="29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>
      <c r="A112" s="13">
        <v>3</v>
      </c>
      <c r="B112" s="40" t="s">
        <v>22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>
      <c r="A113" s="16"/>
      <c r="B113" s="34"/>
      <c r="C113" s="31">
        <v>0</v>
      </c>
      <c r="D113" s="31">
        <v>0</v>
      </c>
      <c r="E113" s="58">
        <f>F113+G113+H113</f>
        <v>0</v>
      </c>
      <c r="F113" s="31">
        <v>0</v>
      </c>
      <c r="G113" s="31">
        <v>0</v>
      </c>
      <c r="H113" s="32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69">
        <v>4</v>
      </c>
      <c r="B114" s="59" t="s">
        <v>23</v>
      </c>
      <c r="C114" s="54"/>
      <c r="D114" s="54"/>
      <c r="E114" s="54"/>
      <c r="F114" s="54"/>
      <c r="G114" s="54">
        <v>478900</v>
      </c>
      <c r="H114" s="33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70"/>
      <c r="B115" s="32" t="s">
        <v>24</v>
      </c>
      <c r="C115" s="31">
        <f>0+0</f>
        <v>0</v>
      </c>
      <c r="D115" s="31">
        <f>0+0</f>
        <v>0</v>
      </c>
      <c r="E115" s="35">
        <f>F115+G115+H115</f>
        <v>0</v>
      </c>
      <c r="F115" s="38">
        <v>0</v>
      </c>
      <c r="G115" s="35">
        <v>0</v>
      </c>
      <c r="H115" s="32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69">
        <v>5</v>
      </c>
      <c r="B116" s="72" t="s">
        <v>49</v>
      </c>
      <c r="C116" s="33"/>
      <c r="D116" s="33"/>
      <c r="E116" s="33"/>
      <c r="F116" s="33"/>
      <c r="G116" s="33">
        <v>235052</v>
      </c>
      <c r="H116" s="51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60"/>
      <c r="B117" s="73"/>
      <c r="C117" s="61">
        <v>0</v>
      </c>
      <c r="D117" s="61">
        <v>0</v>
      </c>
      <c r="E117" s="35">
        <f>F117+G117+H117</f>
        <v>0</v>
      </c>
      <c r="F117" s="35">
        <v>0</v>
      </c>
      <c r="G117" s="35">
        <v>0</v>
      </c>
      <c r="H117" s="32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83" t="s">
        <v>37</v>
      </c>
      <c r="B118" s="79"/>
      <c r="C118" s="20">
        <f aca="true" t="shared" si="30" ref="C118:H119">C120+C126+C130</f>
        <v>28075000</v>
      </c>
      <c r="D118" s="20">
        <f t="shared" si="30"/>
        <v>56254820</v>
      </c>
      <c r="E118" s="20">
        <f t="shared" si="30"/>
        <v>4260000</v>
      </c>
      <c r="F118" s="20">
        <f t="shared" si="30"/>
        <v>4260000</v>
      </c>
      <c r="G118" s="20">
        <f t="shared" si="30"/>
        <v>10799000</v>
      </c>
      <c r="H118" s="20">
        <f t="shared" si="30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84" t="s">
        <v>5</v>
      </c>
      <c r="B119" s="85"/>
      <c r="C119" s="22">
        <f t="shared" si="30"/>
        <v>27475000</v>
      </c>
      <c r="D119" s="22">
        <f t="shared" si="30"/>
        <v>55495000</v>
      </c>
      <c r="E119" s="22">
        <f t="shared" si="30"/>
        <v>3800000</v>
      </c>
      <c r="F119" s="22">
        <f t="shared" si="30"/>
        <v>3800000</v>
      </c>
      <c r="G119" s="22">
        <f t="shared" si="30"/>
        <v>3895000</v>
      </c>
      <c r="H119" s="22">
        <f t="shared" si="30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9" t="s">
        <v>2</v>
      </c>
      <c r="B120" s="14" t="s">
        <v>3</v>
      </c>
      <c r="C120" s="20">
        <f aca="true" t="shared" si="31" ref="C120:H121">C122+C124</f>
        <v>27500000</v>
      </c>
      <c r="D120" s="20">
        <f t="shared" si="31"/>
        <v>55679820</v>
      </c>
      <c r="E120" s="20">
        <f t="shared" si="31"/>
        <v>4100000</v>
      </c>
      <c r="F120" s="20">
        <f t="shared" si="31"/>
        <v>4100000</v>
      </c>
      <c r="G120" s="20">
        <f t="shared" si="31"/>
        <v>4080000</v>
      </c>
      <c r="H120" s="20">
        <f t="shared" si="31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55"/>
      <c r="B121" s="36" t="s">
        <v>5</v>
      </c>
      <c r="C121" s="22">
        <f t="shared" si="31"/>
        <v>27475000</v>
      </c>
      <c r="D121" s="22">
        <f t="shared" si="31"/>
        <v>55495000</v>
      </c>
      <c r="E121" s="22">
        <f t="shared" si="31"/>
        <v>3800000</v>
      </c>
      <c r="F121" s="22">
        <f t="shared" si="31"/>
        <v>3800000</v>
      </c>
      <c r="G121" s="22">
        <f t="shared" si="31"/>
        <v>3895000</v>
      </c>
      <c r="H121" s="22">
        <f t="shared" si="31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33" customHeight="1">
      <c r="A122" s="112">
        <v>1</v>
      </c>
      <c r="B122" s="72" t="s">
        <v>38</v>
      </c>
      <c r="C122" s="33">
        <v>26000000</v>
      </c>
      <c r="D122" s="33">
        <v>54169820</v>
      </c>
      <c r="E122" s="33">
        <v>3000000</v>
      </c>
      <c r="F122" s="33">
        <v>3000000</v>
      </c>
      <c r="G122" s="33">
        <v>3180000</v>
      </c>
      <c r="H122" s="30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1.25" customHeight="1">
      <c r="A123" s="113"/>
      <c r="B123" s="73"/>
      <c r="C123" s="35">
        <v>25980000</v>
      </c>
      <c r="D123" s="35">
        <v>54000000</v>
      </c>
      <c r="E123" s="35">
        <v>2900000</v>
      </c>
      <c r="F123" s="35">
        <v>2900000</v>
      </c>
      <c r="G123" s="35">
        <v>3000000</v>
      </c>
      <c r="H123" s="38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7.25" customHeight="1">
      <c r="A124" s="69">
        <v>2</v>
      </c>
      <c r="B124" s="76" t="s">
        <v>44</v>
      </c>
      <c r="C124" s="33">
        <v>1500000</v>
      </c>
      <c r="D124" s="33">
        <v>1510000</v>
      </c>
      <c r="E124" s="33">
        <v>1100000</v>
      </c>
      <c r="F124" s="33">
        <v>1100000</v>
      </c>
      <c r="G124" s="33">
        <v>900000</v>
      </c>
      <c r="H124" s="30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>
      <c r="A125" s="70"/>
      <c r="B125" s="77"/>
      <c r="C125" s="35">
        <v>1495000</v>
      </c>
      <c r="D125" s="35">
        <v>1495000</v>
      </c>
      <c r="E125" s="35">
        <v>900000</v>
      </c>
      <c r="F125" s="35">
        <v>900000</v>
      </c>
      <c r="G125" s="35">
        <v>895000</v>
      </c>
      <c r="H125" s="38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9" t="s">
        <v>6</v>
      </c>
      <c r="B126" s="42" t="s">
        <v>7</v>
      </c>
      <c r="C126" s="30">
        <f aca="true" t="shared" si="32" ref="C126:H127">C128</f>
        <v>0</v>
      </c>
      <c r="D126" s="30">
        <f t="shared" si="32"/>
        <v>0</v>
      </c>
      <c r="E126" s="30">
        <f t="shared" si="32"/>
        <v>0</v>
      </c>
      <c r="F126" s="30">
        <f t="shared" si="32"/>
        <v>0</v>
      </c>
      <c r="G126" s="30">
        <f t="shared" si="32"/>
        <v>0</v>
      </c>
      <c r="H126" s="33">
        <f t="shared" si="32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43"/>
      <c r="B127" s="44" t="s">
        <v>5</v>
      </c>
      <c r="C127" s="31">
        <f t="shared" si="32"/>
        <v>0</v>
      </c>
      <c r="D127" s="31">
        <f t="shared" si="32"/>
        <v>0</v>
      </c>
      <c r="E127" s="31">
        <f t="shared" si="32"/>
        <v>0</v>
      </c>
      <c r="F127" s="31">
        <f t="shared" si="32"/>
        <v>0</v>
      </c>
      <c r="G127" s="31">
        <f t="shared" si="32"/>
        <v>0</v>
      </c>
      <c r="H127" s="35">
        <f t="shared" si="32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3">
        <v>3</v>
      </c>
      <c r="B128" s="76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6"/>
      <c r="B129" s="77"/>
      <c r="C129" s="35">
        <v>0</v>
      </c>
      <c r="D129" s="35">
        <v>0</v>
      </c>
      <c r="E129" s="38">
        <v>0</v>
      </c>
      <c r="F129" s="38">
        <v>0</v>
      </c>
      <c r="G129" s="38">
        <v>0</v>
      </c>
      <c r="H129" s="38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24" t="s">
        <v>4</v>
      </c>
      <c r="B130" s="25" t="s">
        <v>13</v>
      </c>
      <c r="C130" s="26">
        <f aca="true" t="shared" si="33" ref="C130:H131">C132+C134+C136</f>
        <v>575000</v>
      </c>
      <c r="D130" s="26">
        <f t="shared" si="33"/>
        <v>575000</v>
      </c>
      <c r="E130" s="26">
        <f t="shared" si="33"/>
        <v>160000</v>
      </c>
      <c r="F130" s="26">
        <f>F132+F134+F136</f>
        <v>160000</v>
      </c>
      <c r="G130" s="26">
        <f t="shared" si="33"/>
        <v>6719000</v>
      </c>
      <c r="H130" s="20">
        <f t="shared" si="33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6"/>
      <c r="B131" s="28" t="s">
        <v>5</v>
      </c>
      <c r="C131" s="47">
        <f t="shared" si="33"/>
        <v>0</v>
      </c>
      <c r="D131" s="47">
        <f t="shared" si="33"/>
        <v>0</v>
      </c>
      <c r="E131" s="47">
        <f t="shared" si="33"/>
        <v>0</v>
      </c>
      <c r="F131" s="47">
        <f t="shared" si="33"/>
        <v>0</v>
      </c>
      <c r="G131" s="47">
        <f t="shared" si="33"/>
        <v>0</v>
      </c>
      <c r="H131" s="22">
        <f t="shared" si="33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4</v>
      </c>
      <c r="B132" s="40" t="s">
        <v>22</v>
      </c>
      <c r="C132" s="30">
        <v>0</v>
      </c>
      <c r="D132" s="30">
        <v>0</v>
      </c>
      <c r="E132" s="30">
        <v>0</v>
      </c>
      <c r="F132" s="30">
        <v>0</v>
      </c>
      <c r="G132" s="30">
        <v>6709000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34"/>
      <c r="C133" s="31">
        <v>0</v>
      </c>
      <c r="D133" s="31">
        <v>0</v>
      </c>
      <c r="E133" s="35">
        <f>F133+G133+H133</f>
        <v>0</v>
      </c>
      <c r="F133" s="31">
        <v>0</v>
      </c>
      <c r="G133" s="31">
        <v>0</v>
      </c>
      <c r="H133" s="32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3">
        <v>5</v>
      </c>
      <c r="B134" s="59" t="s">
        <v>23</v>
      </c>
      <c r="C134" s="30">
        <v>10000</v>
      </c>
      <c r="D134" s="30">
        <v>10000</v>
      </c>
      <c r="E134" s="30">
        <v>10000</v>
      </c>
      <c r="F134" s="30">
        <v>10000</v>
      </c>
      <c r="G134" s="30">
        <v>10000</v>
      </c>
      <c r="H134" s="30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16"/>
      <c r="B135" s="32" t="s">
        <v>24</v>
      </c>
      <c r="C135" s="31">
        <v>0</v>
      </c>
      <c r="D135" s="31">
        <v>0</v>
      </c>
      <c r="E135" s="35">
        <f>F135+G135+H135</f>
        <v>0</v>
      </c>
      <c r="F135" s="31">
        <v>0</v>
      </c>
      <c r="G135" s="31">
        <v>0</v>
      </c>
      <c r="H135" s="32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>
        <v>6</v>
      </c>
      <c r="B136" s="72" t="s">
        <v>49</v>
      </c>
      <c r="C136" s="30">
        <v>565000</v>
      </c>
      <c r="D136" s="30">
        <v>565000</v>
      </c>
      <c r="E136" s="30">
        <v>150000</v>
      </c>
      <c r="F136" s="30">
        <v>150000</v>
      </c>
      <c r="G136" s="30">
        <v>0</v>
      </c>
      <c r="H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6"/>
      <c r="B137" s="73"/>
      <c r="C137" s="31">
        <v>0</v>
      </c>
      <c r="D137" s="31">
        <v>0</v>
      </c>
      <c r="E137" s="35">
        <f>F137+G137+H137</f>
        <v>0</v>
      </c>
      <c r="F137" s="31">
        <v>0</v>
      </c>
      <c r="G137" s="31">
        <v>0</v>
      </c>
      <c r="H137" s="32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8" ht="14.25" customHeight="1">
      <c r="B138" s="71" t="s">
        <v>8</v>
      </c>
      <c r="C138" s="8" t="s">
        <v>18</v>
      </c>
      <c r="D138" s="8"/>
      <c r="E138" s="71" t="s">
        <v>20</v>
      </c>
      <c r="F138" s="95" t="s">
        <v>33</v>
      </c>
      <c r="G138" s="95"/>
      <c r="H138" s="95"/>
    </row>
    <row r="139" spans="2:8" ht="14.25">
      <c r="B139" s="71" t="s">
        <v>9</v>
      </c>
      <c r="C139" s="8" t="s">
        <v>19</v>
      </c>
      <c r="D139" s="8"/>
      <c r="E139" s="71" t="s">
        <v>32</v>
      </c>
      <c r="F139" s="96"/>
      <c r="G139" s="96"/>
      <c r="H139" s="96"/>
    </row>
    <row r="140" spans="2:8" ht="14.25">
      <c r="B140" s="71" t="s">
        <v>31</v>
      </c>
      <c r="C140" s="8"/>
      <c r="D140" s="8"/>
      <c r="E140" s="8"/>
      <c r="F140" s="74" t="s">
        <v>43</v>
      </c>
      <c r="G140" s="74"/>
      <c r="H140" s="74"/>
    </row>
    <row r="141" spans="2:7" ht="14.25">
      <c r="B141" s="71"/>
      <c r="C141" s="8"/>
      <c r="D141" s="8"/>
      <c r="E141" s="8"/>
      <c r="F141" s="8"/>
      <c r="G141" s="8"/>
    </row>
    <row r="142" spans="6:8" ht="14.25" customHeight="1">
      <c r="F142" s="94" t="s">
        <v>21</v>
      </c>
      <c r="G142" s="94"/>
      <c r="H142" s="94"/>
    </row>
    <row r="143" ht="14.25">
      <c r="C143" s="6"/>
    </row>
    <row r="145" ht="14.25">
      <c r="B145" s="9"/>
    </row>
    <row r="148" spans="2:6" ht="14.25">
      <c r="B148" s="10"/>
      <c r="C148" s="1"/>
      <c r="D148" s="1"/>
      <c r="E148" s="1"/>
      <c r="F148" s="1"/>
    </row>
    <row r="149" spans="2:6" ht="14.25">
      <c r="B149" s="1"/>
      <c r="C149" s="1"/>
      <c r="D149" s="1"/>
      <c r="E149" s="1"/>
      <c r="F149" s="1"/>
    </row>
    <row r="150" spans="2:6" ht="14.25">
      <c r="B150" s="1"/>
      <c r="C150" s="1"/>
      <c r="D150" s="1"/>
      <c r="E150" s="1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86"/>
      <c r="E152" s="86"/>
      <c r="F152" s="86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86"/>
      <c r="E154" s="86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82"/>
      <c r="E156" s="82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0"/>
      <c r="C158" s="1"/>
      <c r="D158" s="82"/>
      <c r="E158" s="82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82"/>
      <c r="E160" s="82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82"/>
      <c r="E162" s="82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"/>
      <c r="E166" s="1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</sheetData>
  <sheetProtection/>
  <mergeCells count="59">
    <mergeCell ref="A2:H2"/>
    <mergeCell ref="F4:H4"/>
    <mergeCell ref="H5:H6"/>
    <mergeCell ref="F5:F6"/>
    <mergeCell ref="G5:G6"/>
    <mergeCell ref="B76:B77"/>
    <mergeCell ref="B34:B35"/>
    <mergeCell ref="A23:B23"/>
    <mergeCell ref="A49:B49"/>
    <mergeCell ref="A17:B17"/>
    <mergeCell ref="A31:B31"/>
    <mergeCell ref="A22:B22"/>
    <mergeCell ref="A30:B30"/>
    <mergeCell ref="A1:E1"/>
    <mergeCell ref="A4:A6"/>
    <mergeCell ref="B4:B6"/>
    <mergeCell ref="C4:C6"/>
    <mergeCell ref="D4:D6"/>
    <mergeCell ref="B122:B123"/>
    <mergeCell ref="B74:B75"/>
    <mergeCell ref="A34:A35"/>
    <mergeCell ref="A16:B16"/>
    <mergeCell ref="A52:A53"/>
    <mergeCell ref="A38:A39"/>
    <mergeCell ref="A79:B79"/>
    <mergeCell ref="A67:B67"/>
    <mergeCell ref="B46:B47"/>
    <mergeCell ref="B64:B65"/>
    <mergeCell ref="B98:B99"/>
    <mergeCell ref="B90:B91"/>
    <mergeCell ref="B56:B57"/>
    <mergeCell ref="B124:B125"/>
    <mergeCell ref="D152:F152"/>
    <mergeCell ref="A101:B101"/>
    <mergeCell ref="B108:B109"/>
    <mergeCell ref="A66:B66"/>
    <mergeCell ref="A48:B48"/>
    <mergeCell ref="F142:H142"/>
    <mergeCell ref="F138:H139"/>
    <mergeCell ref="B38:B39"/>
    <mergeCell ref="A100:B100"/>
    <mergeCell ref="D162:E162"/>
    <mergeCell ref="A118:B118"/>
    <mergeCell ref="A119:B119"/>
    <mergeCell ref="D154:E154"/>
    <mergeCell ref="D158:E158"/>
    <mergeCell ref="D156:E156"/>
    <mergeCell ref="D160:E160"/>
    <mergeCell ref="B128:B129"/>
    <mergeCell ref="B116:B117"/>
    <mergeCell ref="B136:B137"/>
    <mergeCell ref="F140:H140"/>
    <mergeCell ref="E4:E6"/>
    <mergeCell ref="B104:B105"/>
    <mergeCell ref="B84:B85"/>
    <mergeCell ref="B86:B87"/>
    <mergeCell ref="A78:B78"/>
    <mergeCell ref="B82:B83"/>
    <mergeCell ref="B52:B53"/>
  </mergeCells>
  <printOptions gridLines="1"/>
  <pageMargins left="0.5118110236220472" right="0.07874015748031496" top="0.2362204724409449" bottom="0.1968503937007874" header="0" footer="0"/>
  <pageSetup fitToHeight="0" fitToWidth="1" horizontalDpi="600" verticalDpi="600" orientation="landscape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2024-01-30T09:04:46Z</cp:lastPrinted>
  <dcterms:created xsi:type="dcterms:W3CDTF">1998-10-27T12:30:16Z</dcterms:created>
  <dcterms:modified xsi:type="dcterms:W3CDTF">2024-01-30T09:04:49Z</dcterms:modified>
  <cp:category/>
  <cp:version/>
  <cp:contentType/>
  <cp:contentStatus/>
</cp:coreProperties>
</file>