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CONT DE EXECUTIE AN 2023\ANEXE 31 decembrie\"/>
    </mc:Choice>
  </mc:AlternateContent>
  <xr:revisionPtr revIDLastSave="0" documentId="13_ncr:1_{ECDE4731-2B36-4C98-8478-F04FCE4EF284}" xr6:coauthVersionLast="47" xr6:coauthVersionMax="47" xr10:uidLastSave="{00000000-0000-0000-0000-000000000000}"/>
  <bookViews>
    <workbookView xWindow="-120" yWindow="-120" windowWidth="29040" windowHeight="15840" xr2:uid="{E4C88DB5-3667-4128-B86B-7CF7AA58F7D7}"/>
  </bookViews>
  <sheets>
    <sheet name="54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8" i="1" l="1"/>
  <c r="K278" i="1"/>
  <c r="J278" i="1"/>
  <c r="I278" i="1"/>
  <c r="H278" i="1"/>
  <c r="G278" i="1"/>
  <c r="F278" i="1"/>
  <c r="L277" i="1"/>
  <c r="K277" i="1"/>
  <c r="J277" i="1"/>
  <c r="I277" i="1"/>
  <c r="H277" i="1"/>
  <c r="G277" i="1"/>
  <c r="F277" i="1"/>
  <c r="L276" i="1"/>
  <c r="K276" i="1"/>
  <c r="J276" i="1"/>
  <c r="I276" i="1"/>
  <c r="H276" i="1"/>
  <c r="G276" i="1"/>
  <c r="F276" i="1"/>
  <c r="L275" i="1"/>
  <c r="K275" i="1"/>
  <c r="J275" i="1"/>
  <c r="I275" i="1"/>
  <c r="H275" i="1"/>
  <c r="G275" i="1"/>
  <c r="F275" i="1"/>
  <c r="L274" i="1"/>
  <c r="K274" i="1"/>
  <c r="J274" i="1"/>
  <c r="I274" i="1"/>
  <c r="H274" i="1"/>
  <c r="G274" i="1"/>
  <c r="F274" i="1"/>
  <c r="L273" i="1"/>
  <c r="K273" i="1"/>
  <c r="J273" i="1"/>
  <c r="I273" i="1"/>
  <c r="H273" i="1"/>
  <c r="G273" i="1"/>
  <c r="F273" i="1"/>
  <c r="L272" i="1"/>
  <c r="K272" i="1"/>
  <c r="J272" i="1"/>
  <c r="I272" i="1"/>
  <c r="H272" i="1"/>
  <c r="G272" i="1"/>
  <c r="F272" i="1"/>
  <c r="L271" i="1"/>
  <c r="K271" i="1"/>
  <c r="J271" i="1"/>
  <c r="I271" i="1"/>
  <c r="H271" i="1"/>
  <c r="G271" i="1"/>
  <c r="F271" i="1"/>
  <c r="L270" i="1"/>
  <c r="K270" i="1"/>
  <c r="J270" i="1"/>
  <c r="I270" i="1"/>
  <c r="H270" i="1"/>
  <c r="G270" i="1"/>
  <c r="F270" i="1"/>
  <c r="L269" i="1"/>
  <c r="K269" i="1"/>
  <c r="J269" i="1"/>
  <c r="I269" i="1"/>
  <c r="H269" i="1"/>
  <c r="G269" i="1"/>
  <c r="F269" i="1"/>
  <c r="L268" i="1"/>
  <c r="K268" i="1"/>
  <c r="J268" i="1"/>
  <c r="I268" i="1"/>
  <c r="H268" i="1"/>
  <c r="G268" i="1"/>
  <c r="F268" i="1"/>
  <c r="L267" i="1"/>
  <c r="K267" i="1"/>
  <c r="J267" i="1"/>
  <c r="I267" i="1"/>
  <c r="H267" i="1"/>
  <c r="G267" i="1"/>
  <c r="F267" i="1"/>
  <c r="L266" i="1"/>
  <c r="K266" i="1"/>
  <c r="J266" i="1"/>
  <c r="I266" i="1"/>
  <c r="H266" i="1"/>
  <c r="G266" i="1"/>
  <c r="F266" i="1"/>
  <c r="L265" i="1"/>
  <c r="K265" i="1"/>
  <c r="J265" i="1"/>
  <c r="I265" i="1"/>
  <c r="H265" i="1"/>
  <c r="G265" i="1"/>
  <c r="F265" i="1"/>
  <c r="L264" i="1"/>
  <c r="K264" i="1"/>
  <c r="J264" i="1"/>
  <c r="I264" i="1"/>
  <c r="H264" i="1"/>
  <c r="G264" i="1"/>
  <c r="F264" i="1"/>
  <c r="D264" i="1"/>
  <c r="K263" i="1"/>
  <c r="J263" i="1"/>
  <c r="I263" i="1"/>
  <c r="H263" i="1"/>
  <c r="H260" i="1" s="1"/>
  <c r="G263" i="1"/>
  <c r="F263" i="1"/>
  <c r="D263" i="1" s="1"/>
  <c r="L262" i="1"/>
  <c r="K262" i="1"/>
  <c r="J262" i="1"/>
  <c r="I262" i="1"/>
  <c r="H262" i="1"/>
  <c r="G262" i="1"/>
  <c r="F262" i="1"/>
  <c r="D262" i="1"/>
  <c r="K261" i="1"/>
  <c r="F261" i="1"/>
  <c r="E260" i="1"/>
  <c r="E259" i="1" s="1"/>
  <c r="E258" i="1" s="1"/>
  <c r="E13" i="1" s="1"/>
  <c r="E10" i="1" s="1"/>
  <c r="K257" i="1"/>
  <c r="K256" i="1"/>
  <c r="K255" i="1"/>
  <c r="L254" i="1"/>
  <c r="J254" i="1"/>
  <c r="I254" i="1"/>
  <c r="H254" i="1"/>
  <c r="G254" i="1"/>
  <c r="F254" i="1"/>
  <c r="K253" i="1"/>
  <c r="K252" i="1"/>
  <c r="K251" i="1"/>
  <c r="L250" i="1"/>
  <c r="J250" i="1"/>
  <c r="I250" i="1"/>
  <c r="H250" i="1"/>
  <c r="G250" i="1"/>
  <c r="F250" i="1"/>
  <c r="K249" i="1"/>
  <c r="K248" i="1"/>
  <c r="K247" i="1"/>
  <c r="L246" i="1"/>
  <c r="J246" i="1"/>
  <c r="I246" i="1"/>
  <c r="H246" i="1"/>
  <c r="G246" i="1"/>
  <c r="F246" i="1"/>
  <c r="K245" i="1"/>
  <c r="K244" i="1"/>
  <c r="K243" i="1"/>
  <c r="L242" i="1"/>
  <c r="J242" i="1"/>
  <c r="I242" i="1"/>
  <c r="H242" i="1"/>
  <c r="G242" i="1"/>
  <c r="F242" i="1"/>
  <c r="K241" i="1"/>
  <c r="K240" i="1"/>
  <c r="K239" i="1"/>
  <c r="L238" i="1"/>
  <c r="J238" i="1"/>
  <c r="I238" i="1"/>
  <c r="H238" i="1"/>
  <c r="G238" i="1"/>
  <c r="F238" i="1"/>
  <c r="K237" i="1"/>
  <c r="K236" i="1"/>
  <c r="K235" i="1"/>
  <c r="L234" i="1"/>
  <c r="J234" i="1"/>
  <c r="I234" i="1"/>
  <c r="H234" i="1"/>
  <c r="G234" i="1"/>
  <c r="F234" i="1"/>
  <c r="K233" i="1"/>
  <c r="K232" i="1"/>
  <c r="K231" i="1"/>
  <c r="L230" i="1"/>
  <c r="J230" i="1"/>
  <c r="I230" i="1"/>
  <c r="H230" i="1"/>
  <c r="G230" i="1"/>
  <c r="F230" i="1"/>
  <c r="K229" i="1"/>
  <c r="K228" i="1"/>
  <c r="K227" i="1"/>
  <c r="L226" i="1"/>
  <c r="J226" i="1"/>
  <c r="I226" i="1"/>
  <c r="H226" i="1"/>
  <c r="G226" i="1"/>
  <c r="F226" i="1"/>
  <c r="K225" i="1"/>
  <c r="K224" i="1"/>
  <c r="K223" i="1"/>
  <c r="L222" i="1"/>
  <c r="J222" i="1"/>
  <c r="I222" i="1"/>
  <c r="H222" i="1"/>
  <c r="G222" i="1"/>
  <c r="F222" i="1"/>
  <c r="K221" i="1"/>
  <c r="K220" i="1"/>
  <c r="K219" i="1"/>
  <c r="L218" i="1"/>
  <c r="J218" i="1"/>
  <c r="I218" i="1"/>
  <c r="H218" i="1"/>
  <c r="G218" i="1"/>
  <c r="F218" i="1"/>
  <c r="K217" i="1"/>
  <c r="K216" i="1"/>
  <c r="K215" i="1"/>
  <c r="L214" i="1"/>
  <c r="L213" i="1" s="1"/>
  <c r="J214" i="1"/>
  <c r="I214" i="1"/>
  <c r="H214" i="1"/>
  <c r="G214" i="1"/>
  <c r="F214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L200" i="1"/>
  <c r="J200" i="1"/>
  <c r="I200" i="1"/>
  <c r="H200" i="1"/>
  <c r="H199" i="1" s="1"/>
  <c r="G200" i="1"/>
  <c r="G199" i="1" s="1"/>
  <c r="F200" i="1"/>
  <c r="F199" i="1" s="1"/>
  <c r="L199" i="1"/>
  <c r="J199" i="1"/>
  <c r="I199" i="1"/>
  <c r="K198" i="1"/>
  <c r="K197" i="1"/>
  <c r="K196" i="1"/>
  <c r="K195" i="1"/>
  <c r="K194" i="1"/>
  <c r="K193" i="1"/>
  <c r="K192" i="1"/>
  <c r="K191" i="1"/>
  <c r="K190" i="1"/>
  <c r="L189" i="1"/>
  <c r="L188" i="1" s="1"/>
  <c r="J189" i="1"/>
  <c r="J188" i="1" s="1"/>
  <c r="I189" i="1"/>
  <c r="I188" i="1" s="1"/>
  <c r="H189" i="1"/>
  <c r="H188" i="1" s="1"/>
  <c r="G189" i="1"/>
  <c r="G188" i="1" s="1"/>
  <c r="F189" i="1"/>
  <c r="F188" i="1" s="1"/>
  <c r="K186" i="1"/>
  <c r="I186" i="1"/>
  <c r="K185" i="1"/>
  <c r="K184" i="1" s="1"/>
  <c r="I185" i="1"/>
  <c r="L184" i="1"/>
  <c r="J184" i="1"/>
  <c r="H184" i="1"/>
  <c r="I184" i="1" s="1"/>
  <c r="G184" i="1"/>
  <c r="F184" i="1"/>
  <c r="K183" i="1"/>
  <c r="I183" i="1"/>
  <c r="K182" i="1"/>
  <c r="I182" i="1"/>
  <c r="K181" i="1"/>
  <c r="I181" i="1"/>
  <c r="L180" i="1"/>
  <c r="J180" i="1"/>
  <c r="H180" i="1"/>
  <c r="I180" i="1" s="1"/>
  <c r="G180" i="1"/>
  <c r="F180" i="1"/>
  <c r="K179" i="1"/>
  <c r="I179" i="1"/>
  <c r="K178" i="1"/>
  <c r="I178" i="1"/>
  <c r="K177" i="1"/>
  <c r="I177" i="1"/>
  <c r="K176" i="1"/>
  <c r="I176" i="1"/>
  <c r="L175" i="1"/>
  <c r="J175" i="1"/>
  <c r="H175" i="1"/>
  <c r="I175" i="1" s="1"/>
  <c r="G175" i="1"/>
  <c r="F175" i="1"/>
  <c r="K173" i="1"/>
  <c r="I173" i="1"/>
  <c r="K172" i="1"/>
  <c r="I172" i="1"/>
  <c r="K171" i="1"/>
  <c r="I171" i="1"/>
  <c r="L170" i="1"/>
  <c r="J170" i="1"/>
  <c r="H170" i="1"/>
  <c r="I170" i="1" s="1"/>
  <c r="G170" i="1"/>
  <c r="F170" i="1"/>
  <c r="K169" i="1"/>
  <c r="I169" i="1"/>
  <c r="L167" i="1"/>
  <c r="L158" i="1" s="1"/>
  <c r="K167" i="1"/>
  <c r="J167" i="1"/>
  <c r="J158" i="1" s="1"/>
  <c r="I167" i="1"/>
  <c r="H167" i="1"/>
  <c r="H158" i="1" s="1"/>
  <c r="G167" i="1"/>
  <c r="G158" i="1" s="1"/>
  <c r="F167" i="1"/>
  <c r="F158" i="1" s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7" i="1"/>
  <c r="K156" i="1"/>
  <c r="K155" i="1"/>
  <c r="K154" i="1"/>
  <c r="K153" i="1"/>
  <c r="L152" i="1"/>
  <c r="L151" i="1" s="1"/>
  <c r="J152" i="1"/>
  <c r="J151" i="1" s="1"/>
  <c r="I152" i="1"/>
  <c r="I151" i="1" s="1"/>
  <c r="H152" i="1"/>
  <c r="H151" i="1" s="1"/>
  <c r="G152" i="1"/>
  <c r="G151" i="1" s="1"/>
  <c r="F152" i="1"/>
  <c r="F151" i="1" s="1"/>
  <c r="K150" i="1"/>
  <c r="K149" i="1"/>
  <c r="L148" i="1"/>
  <c r="J148" i="1"/>
  <c r="I148" i="1"/>
  <c r="I147" i="1" s="1"/>
  <c r="H148" i="1"/>
  <c r="G148" i="1"/>
  <c r="G147" i="1" s="1"/>
  <c r="F148" i="1"/>
  <c r="F147" i="1" s="1"/>
  <c r="L147" i="1"/>
  <c r="J147" i="1"/>
  <c r="H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 s="1"/>
  <c r="K133" i="1" s="1"/>
  <c r="L134" i="1"/>
  <c r="J134" i="1"/>
  <c r="J133" i="1" s="1"/>
  <c r="I134" i="1"/>
  <c r="I133" i="1" s="1"/>
  <c r="H134" i="1"/>
  <c r="H133" i="1" s="1"/>
  <c r="G134" i="1"/>
  <c r="G133" i="1" s="1"/>
  <c r="F134" i="1"/>
  <c r="F133" i="1" s="1"/>
  <c r="L133" i="1"/>
  <c r="K132" i="1"/>
  <c r="K131" i="1"/>
  <c r="K130" i="1" s="1"/>
  <c r="L130" i="1"/>
  <c r="J130" i="1"/>
  <c r="I130" i="1"/>
  <c r="H130" i="1"/>
  <c r="G130" i="1"/>
  <c r="F130" i="1"/>
  <c r="K129" i="1"/>
  <c r="K128" i="1"/>
  <c r="K127" i="1"/>
  <c r="L126" i="1"/>
  <c r="J126" i="1"/>
  <c r="I126" i="1"/>
  <c r="H126" i="1"/>
  <c r="G126" i="1"/>
  <c r="F126" i="1"/>
  <c r="K125" i="1"/>
  <c r="K124" i="1"/>
  <c r="K123" i="1"/>
  <c r="K122" i="1"/>
  <c r="K121" i="1"/>
  <c r="K120" i="1"/>
  <c r="L119" i="1"/>
  <c r="J119" i="1"/>
  <c r="I119" i="1"/>
  <c r="H119" i="1"/>
  <c r="G119" i="1"/>
  <c r="F119" i="1"/>
  <c r="K118" i="1"/>
  <c r="K117" i="1"/>
  <c r="K116" i="1"/>
  <c r="K115" i="1"/>
  <c r="L114" i="1"/>
  <c r="J114" i="1"/>
  <c r="I114" i="1"/>
  <c r="H114" i="1"/>
  <c r="G114" i="1"/>
  <c r="F114" i="1"/>
  <c r="K113" i="1"/>
  <c r="K112" i="1"/>
  <c r="L111" i="1"/>
  <c r="J111" i="1"/>
  <c r="I111" i="1"/>
  <c r="H111" i="1"/>
  <c r="G111" i="1"/>
  <c r="F111" i="1"/>
  <c r="F110" i="1" s="1"/>
  <c r="J109" i="1"/>
  <c r="K109" i="1" s="1"/>
  <c r="L108" i="1"/>
  <c r="L100" i="1" s="1"/>
  <c r="K108" i="1"/>
  <c r="J108" i="1"/>
  <c r="I108" i="1"/>
  <c r="H108" i="1"/>
  <c r="H100" i="1" s="1"/>
  <c r="I100" i="1" s="1"/>
  <c r="G108" i="1"/>
  <c r="G100" i="1" s="1"/>
  <c r="F108" i="1"/>
  <c r="I107" i="1"/>
  <c r="J107" i="1" s="1"/>
  <c r="F107" i="1"/>
  <c r="I106" i="1"/>
  <c r="J106" i="1" s="1"/>
  <c r="K106" i="1" s="1"/>
  <c r="F106" i="1"/>
  <c r="I105" i="1"/>
  <c r="J105" i="1" s="1"/>
  <c r="K105" i="1" s="1"/>
  <c r="F105" i="1"/>
  <c r="I104" i="1"/>
  <c r="J104" i="1" s="1"/>
  <c r="K104" i="1" s="1"/>
  <c r="F104" i="1"/>
  <c r="I103" i="1"/>
  <c r="J103" i="1" s="1"/>
  <c r="K103" i="1" s="1"/>
  <c r="F103" i="1"/>
  <c r="I102" i="1"/>
  <c r="J102" i="1" s="1"/>
  <c r="K102" i="1" s="1"/>
  <c r="F102" i="1"/>
  <c r="K101" i="1"/>
  <c r="I101" i="1"/>
  <c r="F101" i="1"/>
  <c r="K99" i="1"/>
  <c r="I99" i="1"/>
  <c r="F99" i="1"/>
  <c r="L98" i="1"/>
  <c r="K98" i="1"/>
  <c r="J98" i="1"/>
  <c r="I98" i="1"/>
  <c r="H98" i="1"/>
  <c r="F98" i="1"/>
  <c r="K97" i="1"/>
  <c r="I97" i="1"/>
  <c r="F97" i="1"/>
  <c r="K96" i="1"/>
  <c r="I96" i="1"/>
  <c r="F96" i="1"/>
  <c r="K95" i="1"/>
  <c r="I95" i="1"/>
  <c r="F95" i="1"/>
  <c r="I94" i="1"/>
  <c r="F94" i="1"/>
  <c r="K93" i="1"/>
  <c r="I93" i="1"/>
  <c r="F93" i="1"/>
  <c r="K92" i="1"/>
  <c r="I92" i="1"/>
  <c r="F92" i="1"/>
  <c r="K91" i="1"/>
  <c r="I91" i="1"/>
  <c r="F91" i="1"/>
  <c r="K90" i="1"/>
  <c r="I90" i="1"/>
  <c r="F90" i="1"/>
  <c r="K89" i="1"/>
  <c r="I89" i="1"/>
  <c r="F89" i="1"/>
  <c r="K88" i="1"/>
  <c r="I88" i="1"/>
  <c r="F88" i="1"/>
  <c r="K87" i="1"/>
  <c r="I87" i="1"/>
  <c r="F87" i="1"/>
  <c r="K86" i="1"/>
  <c r="I86" i="1"/>
  <c r="F86" i="1"/>
  <c r="K85" i="1"/>
  <c r="I85" i="1"/>
  <c r="F85" i="1"/>
  <c r="L84" i="1"/>
  <c r="K84" i="1"/>
  <c r="J84" i="1"/>
  <c r="I84" i="1"/>
  <c r="H84" i="1"/>
  <c r="G84" i="1"/>
  <c r="F84" i="1"/>
  <c r="K83" i="1"/>
  <c r="I83" i="1"/>
  <c r="F83" i="1"/>
  <c r="L82" i="1"/>
  <c r="K82" i="1"/>
  <c r="J82" i="1"/>
  <c r="I82" i="1"/>
  <c r="H82" i="1"/>
  <c r="G82" i="1"/>
  <c r="F82" i="1" s="1"/>
  <c r="K81" i="1"/>
  <c r="K80" i="1"/>
  <c r="K79" i="1"/>
  <c r="I79" i="1"/>
  <c r="L78" i="1"/>
  <c r="L77" i="1" s="1"/>
  <c r="K78" i="1"/>
  <c r="J78" i="1"/>
  <c r="J77" i="1" s="1"/>
  <c r="I78" i="1"/>
  <c r="H78" i="1"/>
  <c r="H77" i="1" s="1"/>
  <c r="I77" i="1" s="1"/>
  <c r="G78" i="1"/>
  <c r="G77" i="1" s="1"/>
  <c r="F78" i="1"/>
  <c r="F77" i="1" s="1"/>
  <c r="L76" i="1"/>
  <c r="L73" i="1" s="1"/>
  <c r="K76" i="1"/>
  <c r="J76" i="1"/>
  <c r="J73" i="1" s="1"/>
  <c r="I76" i="1"/>
  <c r="H76" i="1"/>
  <c r="H73" i="1" s="1"/>
  <c r="I73" i="1" s="1"/>
  <c r="G76" i="1"/>
  <c r="G73" i="1" s="1"/>
  <c r="F76" i="1"/>
  <c r="K75" i="1"/>
  <c r="I75" i="1"/>
  <c r="F75" i="1"/>
  <c r="K74" i="1"/>
  <c r="K73" i="1" s="1"/>
  <c r="I74" i="1"/>
  <c r="F74" i="1"/>
  <c r="K72" i="1"/>
  <c r="K71" i="1"/>
  <c r="K70" i="1"/>
  <c r="K69" i="1"/>
  <c r="L68" i="1"/>
  <c r="J68" i="1"/>
  <c r="I68" i="1"/>
  <c r="H68" i="1"/>
  <c r="G68" i="1"/>
  <c r="F68" i="1"/>
  <c r="K67" i="1"/>
  <c r="K66" i="1"/>
  <c r="L65" i="1"/>
  <c r="J65" i="1"/>
  <c r="I65" i="1"/>
  <c r="H65" i="1"/>
  <c r="G65" i="1"/>
  <c r="F65" i="1"/>
  <c r="K64" i="1"/>
  <c r="F64" i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G60" i="1"/>
  <c r="F60" i="1" s="1"/>
  <c r="L59" i="1"/>
  <c r="K59" i="1"/>
  <c r="J59" i="1"/>
  <c r="I59" i="1"/>
  <c r="H59" i="1"/>
  <c r="G59" i="1"/>
  <c r="F59" i="1"/>
  <c r="G58" i="1"/>
  <c r="F58" i="1" s="1"/>
  <c r="G57" i="1"/>
  <c r="F57" i="1" s="1"/>
  <c r="G56" i="1"/>
  <c r="F56" i="1" s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K51" i="1"/>
  <c r="L50" i="1"/>
  <c r="L43" i="1" s="1"/>
  <c r="K50" i="1"/>
  <c r="K43" i="1" s="1"/>
  <c r="J50" i="1"/>
  <c r="J43" i="1" s="1"/>
  <c r="I50" i="1"/>
  <c r="I43" i="1" s="1"/>
  <c r="H50" i="1"/>
  <c r="H43" i="1" s="1"/>
  <c r="G50" i="1"/>
  <c r="F50" i="1"/>
  <c r="G49" i="1"/>
  <c r="F49" i="1" s="1"/>
  <c r="G48" i="1"/>
  <c r="F48" i="1" s="1"/>
  <c r="G47" i="1"/>
  <c r="F47" i="1" s="1"/>
  <c r="G46" i="1"/>
  <c r="F46" i="1" s="1"/>
  <c r="G45" i="1"/>
  <c r="F45" i="1" s="1"/>
  <c r="G44" i="1"/>
  <c r="F44" i="1" s="1"/>
  <c r="L42" i="1"/>
  <c r="K42" i="1"/>
  <c r="J42" i="1"/>
  <c r="I42" i="1"/>
  <c r="H42" i="1"/>
  <c r="G42" i="1"/>
  <c r="F42" i="1"/>
  <c r="L41" i="1"/>
  <c r="K41" i="1"/>
  <c r="K35" i="1" s="1"/>
  <c r="J41" i="1"/>
  <c r="I41" i="1"/>
  <c r="H41" i="1"/>
  <c r="H35" i="1" s="1"/>
  <c r="G41" i="1"/>
  <c r="F41" i="1"/>
  <c r="K40" i="1"/>
  <c r="I40" i="1"/>
  <c r="K39" i="1"/>
  <c r="I39" i="1"/>
  <c r="K38" i="1"/>
  <c r="I38" i="1"/>
  <c r="K37" i="1"/>
  <c r="I37" i="1"/>
  <c r="K36" i="1"/>
  <c r="I36" i="1"/>
  <c r="L34" i="1"/>
  <c r="K34" i="1"/>
  <c r="J34" i="1"/>
  <c r="I34" i="1"/>
  <c r="H34" i="1"/>
  <c r="G34" i="1"/>
  <c r="F34" i="1"/>
  <c r="L33" i="1"/>
  <c r="K33" i="1"/>
  <c r="J33" i="1"/>
  <c r="I33" i="1"/>
  <c r="H33" i="1"/>
  <c r="G33" i="1"/>
  <c r="F33" i="1"/>
  <c r="G32" i="1"/>
  <c r="F32" i="1" s="1"/>
  <c r="G31" i="1"/>
  <c r="F31" i="1" s="1"/>
  <c r="G30" i="1"/>
  <c r="F30" i="1" s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I27" i="1"/>
  <c r="K27" i="1" s="1"/>
  <c r="G27" i="1"/>
  <c r="F27" i="1" s="1"/>
  <c r="I26" i="1"/>
  <c r="K26" i="1" s="1"/>
  <c r="G26" i="1"/>
  <c r="F26" i="1" s="1"/>
  <c r="K25" i="1"/>
  <c r="I25" i="1"/>
  <c r="G25" i="1"/>
  <c r="F25" i="1" s="1"/>
  <c r="I24" i="1"/>
  <c r="K24" i="1" s="1"/>
  <c r="G24" i="1"/>
  <c r="F24" i="1" s="1"/>
  <c r="I23" i="1"/>
  <c r="K23" i="1" s="1"/>
  <c r="G23" i="1"/>
  <c r="F23" i="1" s="1"/>
  <c r="I22" i="1"/>
  <c r="K22" i="1" s="1"/>
  <c r="G22" i="1"/>
  <c r="F22" i="1"/>
  <c r="I21" i="1"/>
  <c r="K21" i="1" s="1"/>
  <c r="G21" i="1"/>
  <c r="F21" i="1" s="1"/>
  <c r="I20" i="1"/>
  <c r="K20" i="1" s="1"/>
  <c r="G20" i="1"/>
  <c r="F20" i="1" s="1"/>
  <c r="I19" i="1"/>
  <c r="K19" i="1" s="1"/>
  <c r="G19" i="1"/>
  <c r="F19" i="1" s="1"/>
  <c r="L18" i="1"/>
  <c r="K18" i="1"/>
  <c r="J18" i="1"/>
  <c r="I18" i="1"/>
  <c r="H18" i="1"/>
  <c r="G18" i="1"/>
  <c r="F18" i="1"/>
  <c r="E15" i="1"/>
  <c r="D15" i="1"/>
  <c r="L11" i="1"/>
  <c r="K11" i="1"/>
  <c r="J11" i="1"/>
  <c r="I11" i="1"/>
  <c r="H11" i="1"/>
  <c r="G11" i="1"/>
  <c r="F11" i="1"/>
  <c r="E11" i="1"/>
  <c r="D11" i="1"/>
  <c r="C11" i="1"/>
  <c r="C10" i="1"/>
  <c r="B8" i="1"/>
  <c r="J17" i="1" l="1"/>
  <c r="I53" i="1"/>
  <c r="I52" i="1" s="1"/>
  <c r="I35" i="1"/>
  <c r="G174" i="1"/>
  <c r="G168" i="1" s="1"/>
  <c r="K250" i="1"/>
  <c r="L174" i="1"/>
  <c r="L168" i="1" s="1"/>
  <c r="H259" i="1"/>
  <c r="H258" i="1" s="1"/>
  <c r="K214" i="1"/>
  <c r="K77" i="1"/>
  <c r="J174" i="1"/>
  <c r="L260" i="1"/>
  <c r="L259" i="1" s="1"/>
  <c r="L258" i="1" s="1"/>
  <c r="L187" i="1" s="1"/>
  <c r="G260" i="1"/>
  <c r="G259" i="1" s="1"/>
  <c r="G258" i="1" s="1"/>
  <c r="G187" i="1" s="1"/>
  <c r="K152" i="1"/>
  <c r="K151" i="1" s="1"/>
  <c r="G213" i="1"/>
  <c r="J213" i="1"/>
  <c r="L17" i="1"/>
  <c r="L16" i="1" s="1"/>
  <c r="G35" i="1"/>
  <c r="F213" i="1"/>
  <c r="L110" i="1"/>
  <c r="F35" i="1"/>
  <c r="L35" i="1"/>
  <c r="K53" i="1"/>
  <c r="J53" i="1"/>
  <c r="K111" i="1"/>
  <c r="K119" i="1"/>
  <c r="K126" i="1"/>
  <c r="K148" i="1"/>
  <c r="K147" i="1" s="1"/>
  <c r="G17" i="1"/>
  <c r="H17" i="1"/>
  <c r="H16" i="1" s="1"/>
  <c r="G53" i="1"/>
  <c r="G52" i="1" s="1"/>
  <c r="L53" i="1"/>
  <c r="L52" i="1" s="1"/>
  <c r="K65" i="1"/>
  <c r="H110" i="1"/>
  <c r="K230" i="1"/>
  <c r="K238" i="1"/>
  <c r="H53" i="1"/>
  <c r="H52" i="1" s="1"/>
  <c r="F174" i="1"/>
  <c r="F168" i="1" s="1"/>
  <c r="K189" i="1"/>
  <c r="K188" i="1" s="1"/>
  <c r="F260" i="1"/>
  <c r="F259" i="1" s="1"/>
  <c r="F258" i="1" s="1"/>
  <c r="I260" i="1"/>
  <c r="I259" i="1" s="1"/>
  <c r="I258" i="1" s="1"/>
  <c r="K94" i="1"/>
  <c r="F100" i="1"/>
  <c r="J110" i="1"/>
  <c r="I213" i="1"/>
  <c r="K260" i="1"/>
  <c r="K259" i="1" s="1"/>
  <c r="K258" i="1" s="1"/>
  <c r="K158" i="1"/>
  <c r="K226" i="1"/>
  <c r="K234" i="1"/>
  <c r="K242" i="1"/>
  <c r="G110" i="1"/>
  <c r="I110" i="1"/>
  <c r="H213" i="1"/>
  <c r="K17" i="1"/>
  <c r="K16" i="1" s="1"/>
  <c r="G43" i="1"/>
  <c r="K68" i="1"/>
  <c r="F73" i="1"/>
  <c r="I158" i="1"/>
  <c r="K175" i="1"/>
  <c r="K180" i="1"/>
  <c r="K222" i="1"/>
  <c r="J168" i="1"/>
  <c r="K200" i="1"/>
  <c r="K199" i="1" s="1"/>
  <c r="J260" i="1"/>
  <c r="J259" i="1" s="1"/>
  <c r="J258" i="1" s="1"/>
  <c r="J35" i="1"/>
  <c r="K246" i="1"/>
  <c r="D260" i="1"/>
  <c r="D259" i="1" s="1"/>
  <c r="D258" i="1" s="1"/>
  <c r="D187" i="1" s="1"/>
  <c r="D13" i="1" s="1"/>
  <c r="D10" i="1" s="1"/>
  <c r="K114" i="1"/>
  <c r="K170" i="1"/>
  <c r="H174" i="1"/>
  <c r="I174" i="1" s="1"/>
  <c r="K218" i="1"/>
  <c r="K254" i="1"/>
  <c r="F17" i="1"/>
  <c r="F43" i="1"/>
  <c r="F53" i="1"/>
  <c r="J100" i="1"/>
  <c r="K107" i="1"/>
  <c r="K100" i="1" s="1"/>
  <c r="I17" i="1"/>
  <c r="I16" i="1" s="1"/>
  <c r="J16" i="1" l="1"/>
  <c r="H187" i="1"/>
  <c r="H15" i="1"/>
  <c r="H14" i="1" s="1"/>
  <c r="J52" i="1"/>
  <c r="F187" i="1"/>
  <c r="F52" i="1"/>
  <c r="I187" i="1"/>
  <c r="K213" i="1"/>
  <c r="K187" i="1" s="1"/>
  <c r="G16" i="1"/>
  <c r="I15" i="1"/>
  <c r="I14" i="1" s="1"/>
  <c r="J187" i="1"/>
  <c r="K52" i="1"/>
  <c r="K15" i="1" s="1"/>
  <c r="K110" i="1"/>
  <c r="G15" i="1"/>
  <c r="G14" i="1" s="1"/>
  <c r="G13" i="1" s="1"/>
  <c r="G10" i="1" s="1"/>
  <c r="L15" i="1"/>
  <c r="L14" i="1" s="1"/>
  <c r="L13" i="1" s="1"/>
  <c r="F16" i="1"/>
  <c r="K174" i="1"/>
  <c r="K168" i="1" s="1"/>
  <c r="H168" i="1"/>
  <c r="I168" i="1" s="1"/>
  <c r="J15" i="1" l="1"/>
  <c r="J14" i="1" s="1"/>
  <c r="J13" i="1" s="1"/>
  <c r="J10" i="1" s="1"/>
  <c r="H13" i="1"/>
  <c r="H10" i="1" s="1"/>
  <c r="K14" i="1"/>
  <c r="K13" i="1" s="1"/>
  <c r="K10" i="1" s="1"/>
  <c r="F15" i="1"/>
  <c r="F14" i="1" s="1"/>
  <c r="F13" i="1" s="1"/>
  <c r="F10" i="1" s="1"/>
  <c r="I13" i="1"/>
  <c r="I10" i="1" s="1"/>
</calcChain>
</file>

<file path=xl/sharedStrings.xml><?xml version="1.0" encoding="utf-8"?>
<sst xmlns="http://schemas.openxmlformats.org/spreadsheetml/2006/main" count="509" uniqueCount="479">
  <si>
    <t>Cap.54.02 "Alte servicii publice generale"</t>
  </si>
  <si>
    <t>Formular:</t>
  </si>
  <si>
    <t xml:space="preserve">CONTUL DE EXECUTIE A BUGETULUI INSTITUTIILOR PUBLICE- Cheltuieli </t>
  </si>
  <si>
    <t>lei</t>
  </si>
  <si>
    <t>D E N U M I R E A     I N D I C A T O R I L O R</t>
  </si>
  <si>
    <t>SECŢIUNEA DE FUNCŢIONARE (cod 01+80+81+84)</t>
  </si>
  <si>
    <t>CHELTUIELI CURENTE  
(cod 10+20+30+40+50+51+55+56+57+58+59+65)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</si>
  <si>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</si>
  <si>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</si>
  <si>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</si>
  <si>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</si>
  <si>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</si>
  <si>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</si>
  <si>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</si>
  <si>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</si>
  <si>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</si>
  <si>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</si>
  <si>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</si>
  <si>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</si>
  <si>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</si>
  <si>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</si>
  <si>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</si>
  <si>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</si>
  <si>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</si>
  <si>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</si>
  <si>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</si>
  <si>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</si>
  <si>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</si>
  <si>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</si>
  <si>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</si>
  <si>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</si>
  <si>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</si>
  <si>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</si>
  <si>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</si>
  <si>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</si>
  <si>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</si>
  <si>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</si>
  <si>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</si>
  <si>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</si>
  <si>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</si>
  <si>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</si>
  <si>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</si>
  <si>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</si>
  <si>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</si>
  <si>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</si>
  <si>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</si>
  <si>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</si>
  <si>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</si>
  <si>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</si>
  <si>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</si>
  <si>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</si>
  <si>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</si>
  <si>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</si>
  <si>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</si>
  <si>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</si>
  <si>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</si>
  <si>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</si>
  <si>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</si>
  <si>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</si>
  <si>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</si>
  <si>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</si>
  <si>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</si>
  <si>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</si>
  <si>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</si>
  <si>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</si>
  <si>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</si>
  <si>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</si>
  <si>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</si>
  <si>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</si>
  <si>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10,03,06</t>
  </si>
  <si>
    <t xml:space="preserve">Contributia asiguratorie  pentru munca 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</si>
  <si>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</si>
  <si>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</si>
  <si>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</si>
  <si>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</si>
  <si>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</si>
  <si>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</si>
  <si>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</si>
  <si>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</si>
  <si>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</si>
  <si>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</si>
  <si>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</si>
  <si>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</si>
  <si>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</si>
  <si>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</si>
  <si>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</si>
  <si>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</si>
  <si>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</si>
  <si>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</si>
  <si>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</si>
  <si>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</si>
  <si>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</si>
  <si>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</si>
  <si>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</si>
  <si>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</si>
  <si>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</si>
  <si>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</si>
  <si>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</si>
  <si>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</si>
  <si>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</si>
  <si>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</si>
  <si>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</si>
  <si>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</si>
  <si>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</si>
  <si>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</si>
  <si>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</si>
  <si>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</si>
  <si>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</si>
  <si>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</si>
  <si>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</si>
  <si>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</si>
  <si>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</si>
  <si>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</si>
  <si>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</si>
  <si>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</si>
  <si>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</si>
  <si>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</si>
  <si>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</si>
  <si>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</si>
  <si>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</si>
  <si>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</si>
  <si>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</si>
  <si>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</si>
  <si>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</si>
  <si>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</si>
  <si>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</si>
  <si>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</si>
  <si>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</si>
  <si>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</si>
  <si>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</si>
  <si>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</si>
  <si>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</si>
  <si>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</si>
  <si>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</si>
  <si>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</si>
  <si>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</si>
  <si>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</si>
  <si>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</si>
  <si>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</si>
  <si>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</si>
  <si>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</si>
  <si>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</si>
  <si>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</si>
  <si>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</si>
  <si>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</si>
  <si>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</si>
  <si>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</si>
  <si>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</si>
  <si>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</si>
  <si>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</si>
  <si>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</si>
  <si>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</si>
  <si>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</si>
  <si>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</si>
  <si>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</si>
  <si>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</si>
  <si>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</si>
  <si>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</si>
  <si>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</si>
  <si>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</si>
  <si>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</si>
  <si>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</si>
  <si>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</si>
  <si>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</si>
  <si>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</si>
  <si>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
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</si>
  <si>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</si>
  <si>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</si>
  <si>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</si>
  <si>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</si>
  <si>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</si>
  <si>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</si>
  <si>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</si>
  <si>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</si>
  <si>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</si>
  <si>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</si>
  <si>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</si>
  <si>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</si>
  <si>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</si>
  <si>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</si>
  <si>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</si>
  <si>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</si>
  <si>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</si>
  <si>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</si>
  <si>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</si>
  <si>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</si>
  <si>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</si>
  <si>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</si>
  <si>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</si>
  <si>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</si>
  <si>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</si>
  <si>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</si>
  <si>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</si>
  <si>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</si>
  <si>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</si>
  <si>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</si>
  <si>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</si>
  <si>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</si>
  <si>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</si>
  <si>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</si>
  <si>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</si>
  <si>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</si>
  <si>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</si>
  <si>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</si>
  <si>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</si>
  <si>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</si>
  <si>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</si>
  <si>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</si>
  <si>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</si>
  <si>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</si>
  <si>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</si>
  <si>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</si>
  <si>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</si>
  <si>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</si>
  <si>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</si>
  <si>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</si>
  <si>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</si>
  <si>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</si>
  <si>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</si>
  <si>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</si>
  <si>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</si>
  <si>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</si>
  <si>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</si>
  <si>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</si>
  <si>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</si>
  <si>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</si>
  <si>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</si>
  <si>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</si>
  <si>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</si>
  <si>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</si>
  <si>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</si>
  <si>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</si>
  <si>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</si>
  <si>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</si>
  <si>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</si>
  <si>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</si>
  <si>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</si>
  <si>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</si>
  <si>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</si>
  <si>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</si>
  <si>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</si>
  <si>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</si>
  <si>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</si>
  <si>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</si>
  <si>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</si>
  <si>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</si>
  <si>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</si>
  <si>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</si>
  <si>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</si>
  <si>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</si>
  <si>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</si>
  <si>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</si>
  <si>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</si>
  <si>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</si>
  <si>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</si>
  <si>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</si>
  <si>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</si>
  <si>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</si>
  <si>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</si>
  <si>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</si>
  <si>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</si>
  <si>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</si>
  <si>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</si>
  <si>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</si>
  <si>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</si>
  <si>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</si>
  <si>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</si>
  <si>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</si>
  <si>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</si>
  <si>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</si>
  <si>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</si>
  <si>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</si>
  <si>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</si>
  <si>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</si>
  <si>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</si>
  <si>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</si>
  <si>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</si>
  <si>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</si>
  <si>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</si>
  <si>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</si>
  <si>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</si>
  <si>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</si>
  <si>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</si>
  <si>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</si>
  <si>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</si>
  <si>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</si>
  <si>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</si>
  <si>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</si>
  <si>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</si>
  <si>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</si>
  <si>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</t>
  </si>
  <si>
    <t>59.40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</si>
  <si>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</si>
  <si>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</si>
  <si>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</si>
  <si>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</si>
  <si>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</si>
  <si>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</si>
  <si>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</si>
  <si>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</si>
  <si>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</si>
  <si>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</si>
  <si>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</si>
  <si>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</si>
  <si>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</si>
  <si>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</si>
  <si>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</si>
  <si>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</si>
  <si>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</si>
  <si>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</si>
  <si>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</si>
  <si>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</si>
  <si>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</si>
  <si>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</si>
  <si>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</si>
  <si>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</si>
  <si>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</si>
  <si>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</si>
  <si>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</si>
  <si>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</si>
  <si>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</si>
  <si>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</si>
  <si>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</si>
  <si>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</si>
  <si>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</si>
  <si>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</si>
  <si>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</si>
  <si>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</si>
  <si>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</si>
  <si>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</si>
  <si>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</si>
  <si>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</si>
  <si>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</si>
  <si>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</si>
  <si>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</si>
  <si>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</si>
  <si>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</si>
  <si>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</si>
  <si>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</si>
  <si>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</si>
  <si>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</si>
  <si>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</si>
  <si>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</si>
  <si>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</si>
  <si>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</si>
  <si>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</si>
  <si>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</si>
  <si>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</si>
  <si>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</si>
  <si>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</si>
  <si>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</si>
  <si>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</si>
  <si>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</si>
  <si>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</si>
  <si>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</si>
  <si>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</si>
  <si>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</si>
  <si>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</si>
  <si>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</si>
  <si>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</si>
  <si>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</si>
  <si>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</si>
  <si>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</si>
  <si>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</si>
  <si>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</si>
  <si>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</si>
  <si>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</si>
  <si>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</si>
  <si>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</si>
  <si>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</si>
  <si>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</si>
  <si>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</si>
  <si>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</si>
  <si>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</si>
  <si>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</si>
  <si>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</si>
  <si>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</si>
  <si>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</si>
  <si>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</si>
  <si>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</si>
  <si>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</si>
  <si>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</si>
  <si>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</si>
  <si>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</si>
  <si>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</si>
  <si>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</si>
  <si>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</si>
  <si>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</si>
  <si>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</si>
  <si>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</si>
  <si>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</si>
  <si>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</si>
  <si>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</si>
  <si>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</si>
  <si>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</si>
  <si>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</si>
  <si>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</si>
  <si>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</si>
  <si>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</si>
  <si>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</si>
  <si>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</si>
  <si>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</si>
  <si>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</si>
  <si>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</si>
  <si>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</si>
  <si>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</si>
  <si>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</si>
  <si>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</si>
  <si>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</si>
  <si>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</si>
  <si>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</si>
  <si>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</si>
  <si>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</si>
  <si>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</si>
  <si>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</si>
  <si>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</si>
  <si>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</si>
  <si>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</si>
  <si>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</si>
  <si>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</si>
  <si>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</si>
  <si>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</si>
  <si>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</si>
  <si>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</si>
  <si>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</si>
  <si>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</si>
  <si>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</si>
  <si>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</si>
  <si>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</si>
  <si>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</si>
  <si>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</si>
  <si>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</si>
  <si>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</si>
  <si>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</si>
  <si>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</si>
  <si>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</si>
  <si>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</si>
  <si>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</si>
  <si>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</si>
  <si>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</si>
  <si>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</si>
  <si>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</si>
  <si>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</si>
  <si>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</si>
  <si>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</si>
  <si>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</si>
  <si>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</si>
  <si>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</si>
  <si>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</si>
  <si>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</si>
  <si>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</si>
  <si>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</si>
  <si>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</si>
  <si>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</si>
  <si>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</si>
  <si>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</si>
  <si>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</si>
  <si>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</si>
  <si>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</si>
  <si>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</si>
  <si>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</si>
  <si>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</si>
  <si>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</si>
  <si>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</si>
  <si>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</si>
  <si>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…………………………………..</t>
  </si>
  <si>
    <t>PRIMĂRIA MUNICIPIULUI SATU MARE</t>
  </si>
  <si>
    <t>SERVICIUL BUGET</t>
  </si>
  <si>
    <t>TOTAL CHELTUIELI
  (SECTIUNEA DE FUNCŢIONARE+SECŢIUNEA DE DEZVOLTARE)</t>
  </si>
  <si>
    <t xml:space="preserve">TITLUL I  CHELTUIELI DE PERSONAL   
</t>
  </si>
  <si>
    <t>Indemnizatii de hrana</t>
  </si>
  <si>
    <t>10.01.17</t>
  </si>
  <si>
    <t>10.03.07</t>
  </si>
  <si>
    <t xml:space="preserve">Bunuri de natura obiectelor de inventar </t>
  </si>
  <si>
    <t xml:space="preserve">Hrana </t>
  </si>
  <si>
    <t xml:space="preserve">Cheltuieli salariale in natura  </t>
  </si>
  <si>
    <t xml:space="preserve">Cheltuieli salariale in bani  </t>
  </si>
  <si>
    <t xml:space="preserve">TITLUL X ALTE CHELTUIELI   
</t>
  </si>
  <si>
    <t>Anexa nr.4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</si>
</sst>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9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strike/>
      <sz val="10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0"/>
      <name val="Arial-T&amp;M"/>
      <charset val="238"/>
    </font>
    <font>
      <b/>
      <sz val="10"/>
      <name val="Calibri"/>
      <family val="2"/>
    </font>
    <font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trike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244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5" fillId="0" borderId="0" xfId="2" applyFont="1"/>
    <xf numFmtId="0" fontId="6" fillId="0" borderId="0" xfId="2" quotePrefix="1" applyFont="1"/>
    <xf numFmtId="0" fontId="8" fillId="0" borderId="0" xfId="2" applyFont="1"/>
    <xf numFmtId="0" fontId="9" fillId="0" borderId="0" xfId="2" applyFont="1"/>
    <xf numFmtId="0" fontId="1" fillId="8" borderId="0" xfId="2" applyFill="1"/>
    <xf numFmtId="0" fontId="8" fillId="8" borderId="0" xfId="2" applyFont="1" applyFill="1"/>
    <xf numFmtId="0" fontId="11" fillId="8" borderId="0" xfId="2" applyFont="1" applyFill="1"/>
    <xf numFmtId="3" fontId="12" fillId="0" borderId="6" xfId="2" applyNumberFormat="1" applyFont="1" applyBorder="1" applyAlignment="1">
      <alignment horizontal="right"/>
    </xf>
    <xf numFmtId="0" fontId="11" fillId="0" borderId="0" xfId="2" applyFont="1"/>
    <xf numFmtId="0" fontId="13" fillId="8" borderId="0" xfId="2" applyFont="1" applyFill="1"/>
    <xf numFmtId="0" fontId="14" fillId="8" borderId="0" xfId="2" applyFont="1" applyFill="1"/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7" fillId="0" borderId="0" xfId="2" applyFont="1"/>
    <xf numFmtId="1" fontId="7" fillId="0" borderId="0" xfId="2" applyNumberFormat="1" applyFont="1" applyAlignment="1">
      <alignment horizontal="center"/>
    </xf>
    <xf numFmtId="0" fontId="7" fillId="0" borderId="0" xfId="0" applyFont="1"/>
    <xf numFmtId="0" fontId="7" fillId="0" borderId="0" xfId="6" applyFont="1" applyAlignment="1">
      <alignment horizontal="center"/>
    </xf>
    <xf numFmtId="0" fontId="17" fillId="0" borderId="0" xfId="2" applyFont="1"/>
    <xf numFmtId="1" fontId="17" fillId="0" borderId="0" xfId="2" applyNumberFormat="1" applyFont="1" applyAlignment="1">
      <alignment horizontal="center"/>
    </xf>
    <xf numFmtId="0" fontId="12" fillId="0" borderId="0" xfId="2" applyFont="1" applyAlignment="1">
      <alignment horizontal="center"/>
    </xf>
    <xf numFmtId="1" fontId="18" fillId="0" borderId="6" xfId="4" applyNumberFormat="1" applyFont="1" applyBorder="1" applyAlignment="1">
      <alignment horizontal="center" vertical="center" wrapText="1"/>
    </xf>
    <xf numFmtId="1" fontId="18" fillId="4" borderId="8" xfId="4" applyNumberFormat="1" applyFont="1" applyFill="1" applyBorder="1" applyAlignment="1">
      <alignment horizontal="center" vertical="center" wrapText="1"/>
    </xf>
    <xf numFmtId="3" fontId="18" fillId="4" borderId="8" xfId="4" applyNumberFormat="1" applyFont="1" applyFill="1" applyBorder="1" applyAlignment="1">
      <alignment vertical="center" wrapText="1"/>
    </xf>
    <xf numFmtId="3" fontId="18" fillId="4" borderId="9" xfId="4" applyNumberFormat="1" applyFont="1" applyFill="1" applyBorder="1" applyAlignment="1">
      <alignment vertical="center" wrapText="1"/>
    </xf>
    <xf numFmtId="1" fontId="18" fillId="5" borderId="6" xfId="4" applyNumberFormat="1" applyFont="1" applyFill="1" applyBorder="1" applyAlignment="1">
      <alignment horizontal="center" vertical="center" wrapText="1"/>
    </xf>
    <xf numFmtId="3" fontId="18" fillId="5" borderId="6" xfId="4" applyNumberFormat="1" applyFont="1" applyFill="1" applyBorder="1" applyAlignment="1">
      <alignment vertical="center" wrapText="1"/>
    </xf>
    <xf numFmtId="3" fontId="18" fillId="5" borderId="11" xfId="4" applyNumberFormat="1" applyFont="1" applyFill="1" applyBorder="1" applyAlignment="1">
      <alignment vertical="center" wrapText="1"/>
    </xf>
    <xf numFmtId="3" fontId="18" fillId="4" borderId="6" xfId="5" applyNumberFormat="1" applyFont="1" applyFill="1" applyBorder="1" applyAlignment="1">
      <alignment horizontal="right"/>
    </xf>
    <xf numFmtId="49" fontId="19" fillId="6" borderId="6" xfId="5" applyNumberFormat="1" applyFont="1" applyFill="1" applyBorder="1" applyAlignment="1">
      <alignment horizontal="right"/>
    </xf>
    <xf numFmtId="3" fontId="19" fillId="6" borderId="6" xfId="2" applyNumberFormat="1" applyFont="1" applyFill="1" applyBorder="1"/>
    <xf numFmtId="49" fontId="18" fillId="7" borderId="10" xfId="5" applyNumberFormat="1" applyFont="1" applyFill="1" applyBorder="1" applyAlignment="1">
      <alignment horizontal="left" vertical="top"/>
    </xf>
    <xf numFmtId="49" fontId="18" fillId="7" borderId="6" xfId="5" applyNumberFormat="1" applyFont="1" applyFill="1" applyBorder="1" applyAlignment="1">
      <alignment horizontal="left" vertical="top"/>
    </xf>
    <xf numFmtId="49" fontId="18" fillId="7" borderId="6" xfId="5" applyNumberFormat="1" applyFont="1" applyFill="1" applyBorder="1" applyAlignment="1">
      <alignment horizontal="right"/>
    </xf>
    <xf numFmtId="3" fontId="18" fillId="7" borderId="6" xfId="2" applyNumberFormat="1" applyFont="1" applyFill="1" applyBorder="1"/>
    <xf numFmtId="0" fontId="18" fillId="0" borderId="10" xfId="5" applyFont="1" applyBorder="1"/>
    <xf numFmtId="0" fontId="12" fillId="0" borderId="6" xfId="5" applyFont="1" applyBorder="1"/>
    <xf numFmtId="49" fontId="12" fillId="0" borderId="6" xfId="5" applyNumberFormat="1" applyFont="1" applyBorder="1" applyAlignment="1">
      <alignment horizontal="right"/>
    </xf>
    <xf numFmtId="3" fontId="12" fillId="0" borderId="6" xfId="4" applyNumberFormat="1" applyFont="1" applyBorder="1" applyAlignment="1">
      <alignment horizontal="right" vertical="center" wrapText="1"/>
    </xf>
    <xf numFmtId="0" fontId="20" fillId="0" borderId="10" xfId="5" applyFont="1" applyBorder="1"/>
    <xf numFmtId="0" fontId="21" fillId="0" borderId="6" xfId="5" applyFont="1" applyBorder="1"/>
    <xf numFmtId="49" fontId="21" fillId="0" borderId="6" xfId="5" applyNumberFormat="1" applyFont="1" applyBorder="1" applyAlignment="1">
      <alignment horizontal="right"/>
    </xf>
    <xf numFmtId="3" fontId="21" fillId="0" borderId="6" xfId="2" applyNumberFormat="1" applyFont="1" applyBorder="1" applyAlignment="1" applyProtection="1">
      <alignment horizontal="right"/>
      <protection locked="0"/>
    </xf>
    <xf numFmtId="3" fontId="12" fillId="0" borderId="6" xfId="2" applyNumberFormat="1" applyFont="1" applyBorder="1" applyAlignment="1" applyProtection="1">
      <alignment horizontal="right"/>
      <protection locked="0"/>
    </xf>
    <xf numFmtId="3" fontId="21" fillId="0" borderId="11" xfId="2" applyNumberFormat="1" applyFont="1" applyBorder="1" applyAlignment="1" applyProtection="1">
      <alignment horizontal="right"/>
      <protection locked="0"/>
    </xf>
    <xf numFmtId="3" fontId="12" fillId="0" borderId="6" xfId="2" applyNumberFormat="1" applyFont="1" applyBorder="1" applyAlignment="1" applyProtection="1">
      <alignment horizontal="right" vertical="center"/>
      <protection locked="0"/>
    </xf>
    <xf numFmtId="3" fontId="12" fillId="0" borderId="11" xfId="2" applyNumberFormat="1" applyFont="1" applyBorder="1" applyAlignment="1" applyProtection="1">
      <alignment horizontal="right" vertical="center"/>
      <protection locked="0"/>
    </xf>
    <xf numFmtId="3" fontId="12" fillId="0" borderId="11" xfId="2" applyNumberFormat="1" applyFont="1" applyBorder="1" applyAlignment="1" applyProtection="1">
      <alignment horizontal="right"/>
      <protection locked="0"/>
    </xf>
    <xf numFmtId="49" fontId="18" fillId="0" borderId="10" xfId="5" applyNumberFormat="1" applyFont="1" applyBorder="1" applyAlignment="1">
      <alignment horizontal="left" vertical="top"/>
    </xf>
    <xf numFmtId="49" fontId="12" fillId="0" borderId="6" xfId="5" applyNumberFormat="1" applyFont="1" applyBorder="1" applyAlignment="1">
      <alignment horizontal="left" vertical="top"/>
    </xf>
    <xf numFmtId="0" fontId="12" fillId="7" borderId="6" xfId="5" applyFont="1" applyFill="1" applyBorder="1"/>
    <xf numFmtId="3" fontId="18" fillId="7" borderId="6" xfId="2" applyNumberFormat="1" applyFont="1" applyFill="1" applyBorder="1" applyAlignment="1">
      <alignment horizontal="right"/>
    </xf>
    <xf numFmtId="3" fontId="18" fillId="0" borderId="6" xfId="2" applyNumberFormat="1" applyFont="1" applyBorder="1" applyAlignment="1">
      <alignment horizontal="right"/>
    </xf>
    <xf numFmtId="3" fontId="18" fillId="0" borderId="11" xfId="2" applyNumberFormat="1" applyFont="1" applyBorder="1" applyAlignment="1">
      <alignment horizontal="right"/>
    </xf>
    <xf numFmtId="49" fontId="18" fillId="7" borderId="10" xfId="5" quotePrefix="1" applyNumberFormat="1" applyFont="1" applyFill="1" applyBorder="1" applyAlignment="1">
      <alignment horizontal="left" vertical="top"/>
    </xf>
    <xf numFmtId="49" fontId="12" fillId="7" borderId="6" xfId="5" applyNumberFormat="1" applyFont="1" applyFill="1" applyBorder="1" applyAlignment="1">
      <alignment horizontal="left" vertical="top"/>
    </xf>
    <xf numFmtId="49" fontId="12" fillId="0" borderId="6" xfId="5" quotePrefix="1" applyNumberFormat="1" applyFont="1" applyBorder="1" applyAlignment="1">
      <alignment horizontal="left" vertical="top"/>
    </xf>
    <xf numFmtId="49" fontId="18" fillId="0" borderId="10" xfId="5" quotePrefix="1" applyNumberFormat="1" applyFont="1" applyBorder="1" applyAlignment="1">
      <alignment horizontal="left" vertical="top"/>
    </xf>
    <xf numFmtId="49" fontId="12" fillId="0" borderId="6" xfId="5" applyNumberFormat="1" applyFont="1" applyBorder="1" applyAlignment="1">
      <alignment horizontal="left" vertical="top" wrapText="1"/>
    </xf>
    <xf numFmtId="1" fontId="21" fillId="0" borderId="6" xfId="2" quotePrefix="1" applyNumberFormat="1" applyFont="1" applyBorder="1" applyAlignment="1">
      <alignment horizontal="right"/>
    </xf>
    <xf numFmtId="3" fontId="20" fillId="0" borderId="6" xfId="2" applyNumberFormat="1" applyFont="1" applyBorder="1" applyAlignment="1">
      <alignment horizontal="right" vertical="center"/>
    </xf>
    <xf numFmtId="3" fontId="20" fillId="0" borderId="11" xfId="2" applyNumberFormat="1" applyFont="1" applyBorder="1" applyAlignment="1">
      <alignment horizontal="right" vertical="center"/>
    </xf>
    <xf numFmtId="49" fontId="19" fillId="4" borderId="6" xfId="5" applyNumberFormat="1" applyFont="1" applyFill="1" applyBorder="1" applyAlignment="1">
      <alignment horizontal="right"/>
    </xf>
    <xf numFmtId="3" fontId="19" fillId="4" borderId="6" xfId="2" applyNumberFormat="1" applyFont="1" applyFill="1" applyBorder="1" applyAlignment="1">
      <alignment horizontal="right"/>
    </xf>
    <xf numFmtId="3" fontId="19" fillId="4" borderId="11" xfId="2" applyNumberFormat="1" applyFont="1" applyFill="1" applyBorder="1" applyAlignment="1">
      <alignment horizontal="right"/>
    </xf>
    <xf numFmtId="49" fontId="18" fillId="7" borderId="10" xfId="5" applyNumberFormat="1" applyFont="1" applyFill="1" applyBorder="1" applyAlignment="1">
      <alignment horizontal="left" vertical="center"/>
    </xf>
    <xf numFmtId="3" fontId="18" fillId="7" borderId="11" xfId="2" applyNumberFormat="1" applyFont="1" applyFill="1" applyBorder="1" applyAlignment="1">
      <alignment horizontal="right"/>
    </xf>
    <xf numFmtId="0" fontId="12" fillId="0" borderId="6" xfId="5" applyFont="1" applyBorder="1" applyAlignment="1">
      <alignment wrapText="1"/>
    </xf>
    <xf numFmtId="3" fontId="18" fillId="7" borderId="6" xfId="2" applyNumberFormat="1" applyFont="1" applyFill="1" applyBorder="1" applyAlignment="1" applyProtection="1">
      <alignment horizontal="right"/>
      <protection locked="0"/>
    </xf>
    <xf numFmtId="3" fontId="12" fillId="7" borderId="6" xfId="2" applyNumberFormat="1" applyFont="1" applyFill="1" applyBorder="1" applyAlignment="1" applyProtection="1">
      <alignment horizontal="right"/>
      <protection locked="0"/>
    </xf>
    <xf numFmtId="3" fontId="12" fillId="7" borderId="11" xfId="2" applyNumberFormat="1" applyFont="1" applyFill="1" applyBorder="1" applyAlignment="1" applyProtection="1">
      <alignment horizontal="right"/>
      <protection locked="0"/>
    </xf>
    <xf numFmtId="0" fontId="18" fillId="7" borderId="6" xfId="5" applyFont="1" applyFill="1" applyBorder="1"/>
    <xf numFmtId="3" fontId="12" fillId="0" borderId="6" xfId="2" applyNumberFormat="1" applyFont="1" applyBorder="1"/>
    <xf numFmtId="0" fontId="12" fillId="0" borderId="6" xfId="6" applyFont="1" applyBorder="1" applyAlignment="1">
      <alignment horizontal="right"/>
    </xf>
    <xf numFmtId="49" fontId="19" fillId="9" borderId="10" xfId="5" applyNumberFormat="1" applyFont="1" applyFill="1" applyBorder="1" applyAlignment="1">
      <alignment horizontal="left" vertical="top"/>
    </xf>
    <xf numFmtId="49" fontId="19" fillId="9" borderId="6" xfId="5" applyNumberFormat="1" applyFont="1" applyFill="1" applyBorder="1" applyAlignment="1">
      <alignment horizontal="left" vertical="top"/>
    </xf>
    <xf numFmtId="49" fontId="19" fillId="9" borderId="6" xfId="5" applyNumberFormat="1" applyFont="1" applyFill="1" applyBorder="1" applyAlignment="1">
      <alignment horizontal="right"/>
    </xf>
    <xf numFmtId="3" fontId="19" fillId="9" borderId="6" xfId="2" applyNumberFormat="1" applyFont="1" applyFill="1" applyBorder="1" applyAlignment="1">
      <alignment horizontal="right"/>
    </xf>
    <xf numFmtId="3" fontId="19" fillId="9" borderId="11" xfId="2" applyNumberFormat="1" applyFont="1" applyFill="1" applyBorder="1" applyAlignment="1">
      <alignment horizontal="right"/>
    </xf>
    <xf numFmtId="0" fontId="18" fillId="7" borderId="10" xfId="5" applyFont="1" applyFill="1" applyBorder="1"/>
    <xf numFmtId="49" fontId="18" fillId="7" borderId="10" xfId="5" applyNumberFormat="1" applyFont="1" applyFill="1" applyBorder="1"/>
    <xf numFmtId="49" fontId="18" fillId="7" borderId="6" xfId="5" applyNumberFormat="1" applyFont="1" applyFill="1" applyBorder="1"/>
    <xf numFmtId="49" fontId="18" fillId="0" borderId="10" xfId="5" applyNumberFormat="1" applyFont="1" applyBorder="1"/>
    <xf numFmtId="0" fontId="18" fillId="0" borderId="6" xfId="5" applyFont="1" applyBorder="1"/>
    <xf numFmtId="0" fontId="12" fillId="0" borderId="6" xfId="5" applyFont="1" applyBorder="1" applyAlignment="1">
      <alignment horizontal="right"/>
    </xf>
    <xf numFmtId="49" fontId="22" fillId="9" borderId="6" xfId="5" applyNumberFormat="1" applyFont="1" applyFill="1" applyBorder="1" applyAlignment="1">
      <alignment horizontal="left" vertical="top"/>
    </xf>
    <xf numFmtId="49" fontId="18" fillId="0" borderId="6" xfId="0" applyNumberFormat="1" applyFont="1" applyBorder="1" applyAlignment="1">
      <alignment horizontal="left" vertical="top"/>
    </xf>
    <xf numFmtId="49" fontId="18" fillId="0" borderId="6" xfId="0" applyNumberFormat="1" applyFont="1" applyBorder="1" applyAlignment="1">
      <alignment horizontal="right"/>
    </xf>
    <xf numFmtId="0" fontId="18" fillId="0" borderId="6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/>
    </xf>
    <xf numFmtId="49" fontId="19" fillId="9" borderId="6" xfId="5" applyNumberFormat="1" applyFont="1" applyFill="1" applyBorder="1" applyAlignment="1">
      <alignment horizontal="right" vertical="center"/>
    </xf>
    <xf numFmtId="3" fontId="18" fillId="9" borderId="6" xfId="2" applyNumberFormat="1" applyFont="1" applyFill="1" applyBorder="1" applyAlignment="1">
      <alignment horizontal="right"/>
    </xf>
    <xf numFmtId="3" fontId="18" fillId="9" borderId="11" xfId="2" applyNumberFormat="1" applyFont="1" applyFill="1" applyBorder="1" applyAlignment="1">
      <alignment horizontal="right"/>
    </xf>
    <xf numFmtId="49" fontId="18" fillId="0" borderId="6" xfId="5" applyNumberFormat="1" applyFont="1" applyBorder="1" applyAlignment="1">
      <alignment horizontal="right"/>
    </xf>
    <xf numFmtId="3" fontId="18" fillId="10" borderId="6" xfId="2" applyNumberFormat="1" applyFont="1" applyFill="1" applyBorder="1" applyAlignment="1">
      <alignment horizontal="right"/>
    </xf>
    <xf numFmtId="3" fontId="12" fillId="10" borderId="6" xfId="2" applyNumberFormat="1" applyFont="1" applyFill="1" applyBorder="1" applyAlignment="1" applyProtection="1">
      <alignment horizontal="right"/>
      <protection locked="0"/>
    </xf>
    <xf numFmtId="3" fontId="12" fillId="0" borderId="11" xfId="2" applyNumberFormat="1" applyFont="1" applyBorder="1" applyAlignment="1">
      <alignment horizontal="right"/>
    </xf>
    <xf numFmtId="0" fontId="12" fillId="0" borderId="10" xfId="5" applyFont="1" applyBorder="1"/>
    <xf numFmtId="0" fontId="22" fillId="0" borderId="10" xfId="5" applyFont="1" applyBorder="1"/>
    <xf numFmtId="0" fontId="22" fillId="0" borderId="6" xfId="5" applyFont="1" applyBorder="1" applyAlignment="1">
      <alignment wrapText="1"/>
    </xf>
    <xf numFmtId="49" fontId="22" fillId="0" borderId="6" xfId="5" applyNumberFormat="1" applyFont="1" applyBorder="1" applyAlignment="1">
      <alignment horizontal="right"/>
    </xf>
    <xf numFmtId="3" fontId="22" fillId="0" borderId="6" xfId="2" applyNumberFormat="1" applyFont="1" applyBorder="1" applyAlignment="1" applyProtection="1">
      <alignment horizontal="right"/>
      <protection locked="0"/>
    </xf>
    <xf numFmtId="3" fontId="22" fillId="0" borderId="11" xfId="2" applyNumberFormat="1" applyFont="1" applyBorder="1" applyAlignment="1" applyProtection="1">
      <alignment horizontal="right"/>
      <protection locked="0"/>
    </xf>
    <xf numFmtId="0" fontId="12" fillId="0" borderId="10" xfId="2" applyFont="1" applyBorder="1"/>
    <xf numFmtId="49" fontId="18" fillId="9" borderId="10" xfId="5" applyNumberFormat="1" applyFont="1" applyFill="1" applyBorder="1" applyAlignment="1">
      <alignment horizontal="left" vertical="top"/>
    </xf>
    <xf numFmtId="0" fontId="12" fillId="9" borderId="6" xfId="5" applyFont="1" applyFill="1" applyBorder="1"/>
    <xf numFmtId="49" fontId="18" fillId="9" borderId="6" xfId="5" applyNumberFormat="1" applyFont="1" applyFill="1" applyBorder="1" applyAlignment="1">
      <alignment horizontal="right"/>
    </xf>
    <xf numFmtId="0" fontId="18" fillId="7" borderId="10" xfId="5" applyFont="1" applyFill="1" applyBorder="1" applyAlignment="1">
      <alignment horizontal="left" vertical="center"/>
    </xf>
    <xf numFmtId="0" fontId="12" fillId="0" borderId="6" xfId="5" applyFont="1" applyBorder="1" applyAlignment="1">
      <alignment horizontal="left" vertical="center"/>
    </xf>
    <xf numFmtId="0" fontId="12" fillId="0" borderId="6" xfId="2" applyFont="1" applyBorder="1" applyAlignment="1">
      <alignment horizontal="right"/>
    </xf>
    <xf numFmtId="0" fontId="19" fillId="7" borderId="10" xfId="5" applyFont="1" applyFill="1" applyBorder="1"/>
    <xf numFmtId="49" fontId="23" fillId="7" borderId="6" xfId="5" applyNumberFormat="1" applyFont="1" applyFill="1" applyBorder="1" applyAlignment="1">
      <alignment horizontal="left" vertical="top"/>
    </xf>
    <xf numFmtId="0" fontId="23" fillId="0" borderId="10" xfId="5" applyFont="1" applyBorder="1"/>
    <xf numFmtId="49" fontId="23" fillId="0" borderId="6" xfId="5" applyNumberFormat="1" applyFont="1" applyBorder="1" applyAlignment="1">
      <alignment horizontal="left" vertical="top"/>
    </xf>
    <xf numFmtId="49" fontId="19" fillId="9" borderId="10" xfId="5" quotePrefix="1" applyNumberFormat="1" applyFont="1" applyFill="1" applyBorder="1" applyAlignment="1">
      <alignment horizontal="left" vertical="top"/>
    </xf>
    <xf numFmtId="0" fontId="19" fillId="9" borderId="10" xfId="5" applyFont="1" applyFill="1" applyBorder="1"/>
    <xf numFmtId="0" fontId="18" fillId="5" borderId="6" xfId="2" applyFont="1" applyFill="1" applyBorder="1" applyAlignment="1">
      <alignment horizontal="center" vertical="center"/>
    </xf>
    <xf numFmtId="3" fontId="19" fillId="5" borderId="6" xfId="2" applyNumberFormat="1" applyFont="1" applyFill="1" applyBorder="1" applyAlignment="1">
      <alignment horizontal="right"/>
    </xf>
    <xf numFmtId="3" fontId="19" fillId="5" borderId="11" xfId="2" applyNumberFormat="1" applyFont="1" applyFill="1" applyBorder="1" applyAlignment="1">
      <alignment horizontal="right"/>
    </xf>
    <xf numFmtId="0" fontId="24" fillId="0" borderId="10" xfId="5" applyFont="1" applyBorder="1"/>
    <xf numFmtId="3" fontId="24" fillId="0" borderId="6" xfId="2" applyNumberFormat="1" applyFont="1" applyBorder="1" applyAlignment="1" applyProtection="1">
      <alignment horizontal="right"/>
      <protection locked="0"/>
    </xf>
    <xf numFmtId="3" fontId="24" fillId="0" borderId="11" xfId="2" applyNumberFormat="1" applyFont="1" applyBorder="1" applyAlignment="1" applyProtection="1">
      <alignment horizontal="right"/>
      <protection locked="0"/>
    </xf>
    <xf numFmtId="0" fontId="25" fillId="0" borderId="10" xfId="5" applyFont="1" applyBorder="1"/>
    <xf numFmtId="0" fontId="22" fillId="0" borderId="6" xfId="0" applyFont="1" applyBorder="1" applyAlignment="1">
      <alignment wrapText="1"/>
    </xf>
    <xf numFmtId="3" fontId="25" fillId="0" borderId="6" xfId="2" applyNumberFormat="1" applyFont="1" applyBorder="1" applyAlignment="1" applyProtection="1">
      <alignment horizontal="right"/>
      <protection locked="0"/>
    </xf>
    <xf numFmtId="3" fontId="25" fillId="0" borderId="11" xfId="2" applyNumberFormat="1" applyFont="1" applyBorder="1" applyAlignment="1" applyProtection="1">
      <alignment horizontal="right"/>
      <protection locked="0"/>
    </xf>
    <xf numFmtId="3" fontId="25" fillId="0" borderId="6" xfId="2" applyNumberFormat="1" applyFont="1" applyBorder="1" applyAlignment="1">
      <alignment horizontal="right"/>
    </xf>
    <xf numFmtId="3" fontId="25" fillId="0" borderId="11" xfId="2" applyNumberFormat="1" applyFont="1" applyBorder="1" applyAlignment="1">
      <alignment horizontal="right"/>
    </xf>
    <xf numFmtId="49" fontId="18" fillId="9" borderId="6" xfId="5" applyNumberFormat="1" applyFont="1" applyFill="1" applyBorder="1" applyAlignment="1">
      <alignment horizontal="left" vertical="top"/>
    </xf>
    <xf numFmtId="49" fontId="18" fillId="0" borderId="10" xfId="5" applyNumberFormat="1" applyFont="1" applyBorder="1" applyAlignment="1">
      <alignment horizontal="center"/>
    </xf>
    <xf numFmtId="0" fontId="18" fillId="9" borderId="6" xfId="0" quotePrefix="1" applyFont="1" applyFill="1" applyBorder="1"/>
    <xf numFmtId="0" fontId="12" fillId="0" borderId="6" xfId="0" applyFont="1" applyBorder="1" applyAlignment="1">
      <alignment horizontal="left" wrapText="1" indent="2"/>
    </xf>
    <xf numFmtId="0" fontId="12" fillId="0" borderId="6" xfId="0" quotePrefix="1" applyFont="1" applyBorder="1" applyAlignment="1">
      <alignment horizontal="right"/>
    </xf>
    <xf numFmtId="0" fontId="18" fillId="7" borderId="6" xfId="0" applyFont="1" applyFill="1" applyBorder="1" applyAlignment="1">
      <alignment horizontal="right"/>
    </xf>
    <xf numFmtId="0" fontId="18" fillId="0" borderId="10" xfId="0" applyFont="1" applyBorder="1"/>
    <xf numFmtId="0" fontId="12" fillId="0" borderId="6" xfId="0" applyFont="1" applyBorder="1" applyAlignment="1">
      <alignment horizontal="left" wrapText="1"/>
    </xf>
    <xf numFmtId="0" fontId="12" fillId="0" borderId="6" xfId="0" applyFont="1" applyBorder="1" applyAlignment="1">
      <alignment horizontal="right"/>
    </xf>
    <xf numFmtId="0" fontId="12" fillId="0" borderId="10" xfId="0" applyFont="1" applyBorder="1" applyAlignment="1">
      <alignment horizontal="left" wrapText="1"/>
    </xf>
    <xf numFmtId="0" fontId="19" fillId="4" borderId="10" xfId="5" applyFont="1" applyFill="1" applyBorder="1"/>
    <xf numFmtId="49" fontId="26" fillId="4" borderId="6" xfId="5" applyNumberFormat="1" applyFont="1" applyFill="1" applyBorder="1" applyAlignment="1">
      <alignment horizontal="left" vertical="top"/>
    </xf>
    <xf numFmtId="49" fontId="18" fillId="4" borderId="6" xfId="5" applyNumberFormat="1" applyFont="1" applyFill="1" applyBorder="1" applyAlignment="1">
      <alignment horizontal="right"/>
    </xf>
    <xf numFmtId="3" fontId="18" fillId="4" borderId="6" xfId="2" applyNumberFormat="1" applyFont="1" applyFill="1" applyBorder="1" applyAlignment="1">
      <alignment horizontal="right"/>
    </xf>
    <xf numFmtId="3" fontId="18" fillId="4" borderId="11" xfId="2" applyNumberFormat="1" applyFont="1" applyFill="1" applyBorder="1" applyAlignment="1">
      <alignment horizontal="right"/>
    </xf>
    <xf numFmtId="49" fontId="18" fillId="9" borderId="10" xfId="5" quotePrefix="1" applyNumberFormat="1" applyFont="1" applyFill="1" applyBorder="1" applyAlignment="1">
      <alignment horizontal="left" vertical="top"/>
    </xf>
    <xf numFmtId="49" fontId="12" fillId="9" borderId="6" xfId="5" applyNumberFormat="1" applyFont="1" applyFill="1" applyBorder="1" applyAlignment="1">
      <alignment horizontal="left" vertical="top"/>
    </xf>
    <xf numFmtId="0" fontId="18" fillId="9" borderId="6" xfId="5" applyFont="1" applyFill="1" applyBorder="1" applyAlignment="1">
      <alignment horizontal="right"/>
    </xf>
    <xf numFmtId="0" fontId="18" fillId="7" borderId="6" xfId="5" applyFont="1" applyFill="1" applyBorder="1" applyAlignment="1">
      <alignment horizontal="right"/>
    </xf>
    <xf numFmtId="3" fontId="12" fillId="0" borderId="6" xfId="5" applyNumberFormat="1" applyFont="1" applyBorder="1" applyAlignment="1">
      <alignment horizontal="right"/>
    </xf>
    <xf numFmtId="49" fontId="20" fillId="0" borderId="10" xfId="5" applyNumberFormat="1" applyFont="1" applyBorder="1" applyAlignment="1">
      <alignment horizontal="left" vertical="top"/>
    </xf>
    <xf numFmtId="49" fontId="18" fillId="0" borderId="14" xfId="5" applyNumberFormat="1" applyFont="1" applyBorder="1" applyAlignment="1">
      <alignment horizontal="left" vertical="top"/>
    </xf>
    <xf numFmtId="49" fontId="12" fillId="0" borderId="15" xfId="5" applyNumberFormat="1" applyFont="1" applyBorder="1" applyAlignment="1">
      <alignment horizontal="left" vertical="top"/>
    </xf>
    <xf numFmtId="49" fontId="12" fillId="0" borderId="15" xfId="5" applyNumberFormat="1" applyFont="1" applyBorder="1" applyAlignment="1">
      <alignment horizontal="right"/>
    </xf>
    <xf numFmtId="49" fontId="18" fillId="9" borderId="8" xfId="5" quotePrefix="1" applyNumberFormat="1" applyFont="1" applyFill="1" applyBorder="1" applyAlignment="1">
      <alignment horizontal="left" vertical="top"/>
    </xf>
    <xf numFmtId="0" fontId="12" fillId="9" borderId="8" xfId="5" applyFont="1" applyFill="1" applyBorder="1"/>
    <xf numFmtId="0" fontId="18" fillId="9" borderId="8" xfId="5" applyFont="1" applyFill="1" applyBorder="1" applyAlignment="1">
      <alignment horizontal="right"/>
    </xf>
    <xf numFmtId="49" fontId="18" fillId="7" borderId="6" xfId="5" applyNumberFormat="1" applyFont="1" applyFill="1" applyBorder="1" applyAlignment="1">
      <alignment vertical="top"/>
    </xf>
    <xf numFmtId="49" fontId="18" fillId="0" borderId="6" xfId="5" applyNumberFormat="1" applyFont="1" applyBorder="1" applyAlignment="1">
      <alignment vertical="top"/>
    </xf>
    <xf numFmtId="49" fontId="18" fillId="9" borderId="6" xfId="5" applyNumberFormat="1" applyFont="1" applyFill="1" applyBorder="1" applyAlignment="1">
      <alignment vertical="top"/>
    </xf>
    <xf numFmtId="0" fontId="18" fillId="9" borderId="6" xfId="2" applyFont="1" applyFill="1" applyBorder="1" applyAlignment="1">
      <alignment horizontal="right"/>
    </xf>
    <xf numFmtId="49" fontId="18" fillId="0" borderId="6" xfId="5" applyNumberFormat="1" applyFont="1" applyBorder="1" applyAlignment="1">
      <alignment horizontal="left" vertical="top"/>
    </xf>
    <xf numFmtId="0" fontId="12" fillId="0" borderId="6" xfId="2" applyFont="1" applyBorder="1"/>
    <xf numFmtId="1" fontId="12" fillId="0" borderId="6" xfId="2" applyNumberFormat="1" applyFont="1" applyBorder="1"/>
    <xf numFmtId="0" fontId="12" fillId="0" borderId="0" xfId="2" applyFont="1"/>
    <xf numFmtId="1" fontId="12" fillId="0" borderId="0" xfId="2" applyNumberFormat="1" applyFont="1"/>
    <xf numFmtId="1" fontId="27" fillId="3" borderId="3" xfId="4" applyNumberFormat="1" applyFont="1" applyFill="1" applyBorder="1" applyAlignment="1">
      <alignment horizontal="center" vertical="center" wrapText="1"/>
    </xf>
    <xf numFmtId="1" fontId="28" fillId="3" borderId="3" xfId="4" applyNumberFormat="1" applyFont="1" applyFill="1" applyBorder="1" applyAlignment="1">
      <alignment horizontal="center" vertical="center" wrapText="1"/>
    </xf>
    <xf numFmtId="49" fontId="18" fillId="7" borderId="7" xfId="5" applyNumberFormat="1" applyFont="1" applyFill="1" applyBorder="1" applyAlignment="1">
      <alignment horizontal="left" vertical="top"/>
    </xf>
    <xf numFmtId="49" fontId="18" fillId="7" borderId="8" xfId="5" applyNumberFormat="1" applyFont="1" applyFill="1" applyBorder="1" applyAlignment="1">
      <alignment horizontal="left" vertical="top"/>
    </xf>
    <xf numFmtId="0" fontId="18" fillId="7" borderId="8" xfId="5" applyFont="1" applyFill="1" applyBorder="1" applyAlignment="1">
      <alignment horizontal="right"/>
    </xf>
    <xf numFmtId="3" fontId="12" fillId="0" borderId="8" xfId="5" applyNumberFormat="1" applyFont="1" applyBorder="1" applyAlignment="1">
      <alignment horizontal="right"/>
    </xf>
    <xf numFmtId="1" fontId="18" fillId="0" borderId="11" xfId="4" applyNumberFormat="1" applyFont="1" applyBorder="1" applyAlignment="1">
      <alignment horizontal="center" vertical="center" wrapText="1"/>
    </xf>
    <xf numFmtId="3" fontId="18" fillId="4" borderId="11" xfId="5" applyNumberFormat="1" applyFont="1" applyFill="1" applyBorder="1" applyAlignment="1">
      <alignment horizontal="right"/>
    </xf>
    <xf numFmtId="3" fontId="19" fillId="6" borderId="11" xfId="2" applyNumberFormat="1" applyFont="1" applyFill="1" applyBorder="1"/>
    <xf numFmtId="3" fontId="18" fillId="7" borderId="11" xfId="2" applyNumberFormat="1" applyFont="1" applyFill="1" applyBorder="1"/>
    <xf numFmtId="3" fontId="12" fillId="0" borderId="11" xfId="4" applyNumberFormat="1" applyFont="1" applyBorder="1" applyAlignment="1">
      <alignment horizontal="right" vertical="center" wrapText="1"/>
    </xf>
    <xf numFmtId="3" fontId="12" fillId="0" borderId="11" xfId="5" applyNumberFormat="1" applyFont="1" applyBorder="1" applyAlignment="1">
      <alignment horizontal="right"/>
    </xf>
    <xf numFmtId="0" fontId="12" fillId="0" borderId="15" xfId="5" applyFont="1" applyBorder="1"/>
    <xf numFmtId="0" fontId="12" fillId="0" borderId="15" xfId="5" applyFont="1" applyBorder="1" applyAlignment="1">
      <alignment horizontal="right"/>
    </xf>
    <xf numFmtId="3" fontId="12" fillId="0" borderId="15" xfId="5" applyNumberFormat="1" applyFont="1" applyBorder="1" applyAlignment="1">
      <alignment horizontal="right"/>
    </xf>
    <xf numFmtId="3" fontId="12" fillId="0" borderId="19" xfId="5" applyNumberFormat="1" applyFont="1" applyBorder="1" applyAlignment="1">
      <alignment horizontal="right"/>
    </xf>
    <xf numFmtId="0" fontId="1" fillId="0" borderId="0" xfId="2" applyAlignment="1">
      <alignment horizontal="left"/>
    </xf>
    <xf numFmtId="0" fontId="1" fillId="0" borderId="16" xfId="4" applyBorder="1" applyAlignment="1">
      <alignment horizontal="center"/>
    </xf>
    <xf numFmtId="0" fontId="1" fillId="0" borderId="0" xfId="4" applyAlignment="1">
      <alignment horizontal="center"/>
    </xf>
    <xf numFmtId="0" fontId="2" fillId="2" borderId="0" xfId="3" applyFont="1" applyFill="1" applyAlignment="1">
      <alignment horizontal="center"/>
    </xf>
    <xf numFmtId="0" fontId="2" fillId="2" borderId="17" xfId="3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19" fillId="4" borderId="12" xfId="5" applyFont="1" applyFill="1" applyBorder="1" applyAlignment="1">
      <alignment horizontal="center" vertical="center" wrapText="1"/>
    </xf>
    <xf numFmtId="0" fontId="19" fillId="4" borderId="18" xfId="5" applyFont="1" applyFill="1" applyBorder="1" applyAlignment="1">
      <alignment horizontal="center" vertical="center" wrapText="1"/>
    </xf>
    <xf numFmtId="0" fontId="19" fillId="4" borderId="13" xfId="5" applyFont="1" applyFill="1" applyBorder="1" applyAlignment="1">
      <alignment horizontal="center" vertical="center" wrapText="1"/>
    </xf>
    <xf numFmtId="49" fontId="19" fillId="9" borderId="12" xfId="5" applyNumberFormat="1" applyFont="1" applyFill="1" applyBorder="1" applyAlignment="1">
      <alignment horizontal="center"/>
    </xf>
    <xf numFmtId="49" fontId="19" fillId="9" borderId="13" xfId="5" applyNumberFormat="1" applyFont="1" applyFill="1" applyBorder="1" applyAlignment="1">
      <alignment horizontal="center"/>
    </xf>
    <xf numFmtId="0" fontId="18" fillId="7" borderId="10" xfId="0" applyFont="1" applyFill="1" applyBorder="1" applyAlignment="1">
      <alignment horizontal="left" wrapText="1"/>
    </xf>
    <xf numFmtId="0" fontId="18" fillId="7" borderId="6" xfId="0" applyFont="1" applyFill="1" applyBorder="1" applyAlignment="1">
      <alignment horizontal="left" wrapText="1"/>
    </xf>
    <xf numFmtId="49" fontId="19" fillId="9" borderId="6" xfId="5" applyNumberFormat="1" applyFont="1" applyFill="1" applyBorder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18" fillId="7" borderId="10" xfId="0" applyFont="1" applyFill="1" applyBorder="1" applyAlignment="1">
      <alignment wrapText="1"/>
    </xf>
    <xf numFmtId="0" fontId="15" fillId="7" borderId="6" xfId="0" applyFont="1" applyFill="1" applyBorder="1"/>
    <xf numFmtId="49" fontId="18" fillId="7" borderId="10" xfId="5" applyNumberFormat="1" applyFont="1" applyFill="1" applyBorder="1" applyAlignment="1">
      <alignment horizontal="left" vertical="top" wrapText="1"/>
    </xf>
    <xf numFmtId="49" fontId="18" fillId="7" borderId="6" xfId="5" applyNumberFormat="1" applyFont="1" applyFill="1" applyBorder="1" applyAlignment="1">
      <alignment horizontal="left" vertical="top" wrapText="1"/>
    </xf>
    <xf numFmtId="0" fontId="19" fillId="9" borderId="10" xfId="0" quotePrefix="1" applyFont="1" applyFill="1" applyBorder="1" applyAlignment="1">
      <alignment vertical="center" wrapText="1"/>
    </xf>
    <xf numFmtId="0" fontId="19" fillId="9" borderId="6" xfId="0" quotePrefix="1" applyFont="1" applyFill="1" applyBorder="1" applyAlignment="1">
      <alignment vertical="center" wrapText="1"/>
    </xf>
    <xf numFmtId="0" fontId="18" fillId="7" borderId="10" xfId="0" quotePrefix="1" applyFont="1" applyFill="1" applyBorder="1" applyAlignment="1">
      <alignment horizontal="left" wrapText="1"/>
    </xf>
    <xf numFmtId="0" fontId="18" fillId="7" borderId="6" xfId="0" quotePrefix="1" applyFont="1" applyFill="1" applyBorder="1" applyAlignment="1">
      <alignment horizontal="left" wrapText="1"/>
    </xf>
    <xf numFmtId="49" fontId="18" fillId="9" borderId="10" xfId="5" applyNumberFormat="1" applyFont="1" applyFill="1" applyBorder="1" applyAlignment="1">
      <alignment horizontal="left" vertical="center" wrapText="1"/>
    </xf>
    <xf numFmtId="49" fontId="18" fillId="9" borderId="6" xfId="5" applyNumberFormat="1" applyFont="1" applyFill="1" applyBorder="1" applyAlignment="1">
      <alignment horizontal="left" vertical="center" wrapText="1"/>
    </xf>
    <xf numFmtId="0" fontId="18" fillId="7" borderId="10" xfId="6" applyFont="1" applyFill="1" applyBorder="1" applyAlignment="1">
      <alignment horizontal="left" wrapText="1"/>
    </xf>
    <xf numFmtId="0" fontId="18" fillId="7" borderId="6" xfId="6" applyFont="1" applyFill="1" applyBorder="1" applyAlignment="1">
      <alignment horizontal="left" wrapText="1"/>
    </xf>
    <xf numFmtId="49" fontId="18" fillId="7" borderId="12" xfId="5" applyNumberFormat="1" applyFont="1" applyFill="1" applyBorder="1" applyAlignment="1">
      <alignment horizontal="center" vertical="top"/>
    </xf>
    <xf numFmtId="49" fontId="18" fillId="7" borderId="13" xfId="5" applyNumberFormat="1" applyFont="1" applyFill="1" applyBorder="1" applyAlignment="1">
      <alignment horizontal="center" vertical="top"/>
    </xf>
    <xf numFmtId="49" fontId="18" fillId="7" borderId="12" xfId="5" applyNumberFormat="1" applyFont="1" applyFill="1" applyBorder="1" applyAlignment="1">
      <alignment horizontal="center" vertical="top" wrapText="1"/>
    </xf>
    <xf numFmtId="49" fontId="19" fillId="9" borderId="10" xfId="5" applyNumberFormat="1" applyFont="1" applyFill="1" applyBorder="1" applyAlignment="1">
      <alignment horizontal="left" vertical="top" wrapText="1"/>
    </xf>
    <xf numFmtId="49" fontId="19" fillId="9" borderId="6" xfId="5" applyNumberFormat="1" applyFont="1" applyFill="1" applyBorder="1" applyAlignment="1">
      <alignment horizontal="left" vertical="top" wrapText="1"/>
    </xf>
    <xf numFmtId="0" fontId="12" fillId="7" borderId="6" xfId="0" applyFont="1" applyFill="1" applyBorder="1"/>
    <xf numFmtId="49" fontId="19" fillId="9" borderId="10" xfId="5" applyNumberFormat="1" applyFont="1" applyFill="1" applyBorder="1" applyAlignment="1">
      <alignment horizontal="center" vertical="center" wrapText="1"/>
    </xf>
    <xf numFmtId="49" fontId="19" fillId="9" borderId="6" xfId="5" applyNumberFormat="1" applyFont="1" applyFill="1" applyBorder="1" applyAlignment="1">
      <alignment horizontal="center" vertical="center" wrapText="1"/>
    </xf>
    <xf numFmtId="0" fontId="18" fillId="0" borderId="10" xfId="5" applyFont="1" applyBorder="1" applyAlignment="1">
      <alignment horizontal="left" wrapText="1"/>
    </xf>
    <xf numFmtId="0" fontId="18" fillId="0" borderId="6" xfId="5" applyFont="1" applyBorder="1" applyAlignment="1">
      <alignment horizontal="left" wrapText="1"/>
    </xf>
    <xf numFmtId="49" fontId="18" fillId="0" borderId="10" xfId="5" applyNumberFormat="1" applyFont="1" applyBorder="1" applyAlignment="1">
      <alignment horizontal="left" wrapText="1"/>
    </xf>
    <xf numFmtId="49" fontId="18" fillId="0" borderId="6" xfId="5" applyNumberFormat="1" applyFont="1" applyBorder="1" applyAlignment="1">
      <alignment horizontal="left" wrapText="1"/>
    </xf>
    <xf numFmtId="49" fontId="19" fillId="9" borderId="10" xfId="5" applyNumberFormat="1" applyFont="1" applyFill="1" applyBorder="1" applyAlignment="1">
      <alignment horizontal="left" vertical="center" wrapText="1"/>
    </xf>
    <xf numFmtId="1" fontId="18" fillId="5" borderId="10" xfId="4" applyNumberFormat="1" applyFont="1" applyFill="1" applyBorder="1" applyAlignment="1">
      <alignment horizontal="center" vertical="center" wrapText="1"/>
    </xf>
    <xf numFmtId="1" fontId="18" fillId="5" borderId="6" xfId="4" applyNumberFormat="1" applyFont="1" applyFill="1" applyBorder="1" applyAlignment="1">
      <alignment horizontal="center" vertical="center" wrapText="1"/>
    </xf>
    <xf numFmtId="49" fontId="19" fillId="6" borderId="12" xfId="5" applyNumberFormat="1" applyFont="1" applyFill="1" applyBorder="1" applyAlignment="1">
      <alignment horizontal="center" vertical="center" wrapText="1"/>
    </xf>
    <xf numFmtId="49" fontId="19" fillId="6" borderId="13" xfId="5" applyNumberFormat="1" applyFont="1" applyFill="1" applyBorder="1" applyAlignment="1">
      <alignment horizontal="center" vertical="center"/>
    </xf>
    <xf numFmtId="0" fontId="19" fillId="4" borderId="10" xfId="5" applyFont="1" applyFill="1" applyBorder="1" applyAlignment="1">
      <alignment horizontal="center" vertical="center" wrapText="1"/>
    </xf>
    <xf numFmtId="0" fontId="19" fillId="4" borderId="6" xfId="5" applyFont="1" applyFill="1" applyBorder="1" applyAlignment="1">
      <alignment horizontal="center" vertical="center" wrapText="1"/>
    </xf>
    <xf numFmtId="164" fontId="18" fillId="7" borderId="12" xfId="1" applyFont="1" applyFill="1" applyBorder="1" applyAlignment="1">
      <alignment horizontal="center" vertical="top"/>
    </xf>
    <xf numFmtId="164" fontId="18" fillId="7" borderId="13" xfId="1" applyFont="1" applyFill="1" applyBorder="1" applyAlignment="1">
      <alignment horizontal="center" vertical="top"/>
    </xf>
    <xf numFmtId="0" fontId="18" fillId="7" borderId="12" xfId="5" applyFont="1" applyFill="1" applyBorder="1" applyAlignment="1">
      <alignment horizontal="center"/>
    </xf>
    <xf numFmtId="0" fontId="18" fillId="7" borderId="13" xfId="5" applyFont="1" applyFill="1" applyBorder="1" applyAlignment="1">
      <alignment horizontal="center"/>
    </xf>
    <xf numFmtId="49" fontId="18" fillId="7" borderId="10" xfId="5" applyNumberFormat="1" applyFont="1" applyFill="1" applyBorder="1" applyAlignment="1">
      <alignment horizontal="left" vertical="top"/>
    </xf>
    <xf numFmtId="49" fontId="18" fillId="7" borderId="6" xfId="5" applyNumberFormat="1" applyFont="1" applyFill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18" fillId="3" borderId="1" xfId="4" applyNumberFormat="1" applyFont="1" applyFill="1" applyBorder="1" applyAlignment="1">
      <alignment horizontal="center" vertical="center" wrapText="1"/>
    </xf>
    <xf numFmtId="1" fontId="18" fillId="3" borderId="2" xfId="4" applyNumberFormat="1" applyFont="1" applyFill="1" applyBorder="1" applyAlignment="1">
      <alignment horizontal="center" vertical="center" wrapText="1"/>
    </xf>
    <xf numFmtId="1" fontId="18" fillId="0" borderId="4" xfId="4" applyNumberFormat="1" applyFont="1" applyBorder="1" applyAlignment="1">
      <alignment horizontal="center" vertical="center" wrapText="1"/>
    </xf>
    <xf numFmtId="1" fontId="18" fillId="0" borderId="5" xfId="4" applyNumberFormat="1" applyFont="1" applyBorder="1" applyAlignment="1">
      <alignment horizontal="center" vertical="center" wrapText="1"/>
    </xf>
    <xf numFmtId="1" fontId="18" fillId="4" borderId="10" xfId="4" applyNumberFormat="1" applyFont="1" applyFill="1" applyBorder="1" applyAlignment="1">
      <alignment horizontal="center" vertical="center" wrapText="1"/>
    </xf>
    <xf numFmtId="1" fontId="18" fillId="4" borderId="6" xfId="4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D6DA54A1-9478-4E22-B5BC-A9B18D9B848B}"/>
    <cellStyle name="Normal_F 07" xfId="3" xr:uid="{2B02BB91-DBEB-47D9-A86C-807AF82420A6}"/>
    <cellStyle name="Normal_mach03" xfId="4" xr:uid="{2BA95206-8CB4-4E4D-8C2D-C5388D11BC18}"/>
    <cellStyle name="Normal_mach31" xfId="2" xr:uid="{5B87F3BD-EC66-4D95-B1B6-00CFF5C85614}"/>
    <cellStyle name="Normal_Machete buget 99" xfId="6" xr:uid="{42134508-DFBD-4886-9771-F99BFB5BF1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189</xdr:row>
      <xdr:rowOff>0</xdr:rowOff>
    </xdr:from>
    <xdr:to>
      <xdr:col>2</xdr:col>
      <xdr:colOff>19050</xdr:colOff>
      <xdr:row>189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A3C6A3B-4DEE-4FBB-B96D-BA518C3090D0}"/>
            </a:ext>
          </a:extLst>
        </xdr:cNvPr>
        <xdr:cNvSpPr>
          <a:spLocks/>
        </xdr:cNvSpPr>
      </xdr:nvSpPr>
      <xdr:spPr bwMode="auto">
        <a:xfrm>
          <a:off x="3838575" y="143446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6F28377D-139D-4711-891D-D7233FFD42F9}"/>
            </a:ext>
          </a:extLst>
        </xdr:cNvPr>
        <xdr:cNvSpPr>
          <a:spLocks/>
        </xdr:cNvSpPr>
      </xdr:nvSpPr>
      <xdr:spPr bwMode="auto">
        <a:xfrm>
          <a:off x="3838575" y="143446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4B71516E-CB8D-40E1-9341-30ED23CDB985}"/>
            </a:ext>
          </a:extLst>
        </xdr:cNvPr>
        <xdr:cNvSpPr>
          <a:spLocks/>
        </xdr:cNvSpPr>
      </xdr:nvSpPr>
      <xdr:spPr bwMode="auto">
        <a:xfrm>
          <a:off x="3838575" y="143446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02-%2051,54,55,70,83,84%20IV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C9" t="str">
            <v>Cod indica tor</v>
          </cell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>
        <row r="8">
          <cell r="L8">
            <v>2746000</v>
          </cell>
          <cell r="M8">
            <v>2751000</v>
          </cell>
          <cell r="N8">
            <v>2743364</v>
          </cell>
          <cell r="O8">
            <v>2743364</v>
          </cell>
          <cell r="P8">
            <v>2743364</v>
          </cell>
          <cell r="Q8">
            <v>0</v>
          </cell>
        </row>
        <row r="13">
          <cell r="L13">
            <v>2504000</v>
          </cell>
          <cell r="M13">
            <v>2547000</v>
          </cell>
          <cell r="N13">
            <v>2546054</v>
          </cell>
          <cell r="O13">
            <v>2546054</v>
          </cell>
          <cell r="P13">
            <v>2546054</v>
          </cell>
          <cell r="Q13">
            <v>0</v>
          </cell>
          <cell r="R13">
            <v>2584217</v>
          </cell>
        </row>
        <row r="14">
          <cell r="L14">
            <v>3000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L15">
            <v>2000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L16">
            <v>95000</v>
          </cell>
          <cell r="M16">
            <v>73000</v>
          </cell>
          <cell r="N16">
            <v>72620</v>
          </cell>
          <cell r="O16">
            <v>72620</v>
          </cell>
          <cell r="P16">
            <v>72620</v>
          </cell>
          <cell r="Q16">
            <v>0</v>
          </cell>
          <cell r="R16">
            <v>72170</v>
          </cell>
        </row>
        <row r="17">
          <cell r="L17">
            <v>9000</v>
          </cell>
          <cell r="M17">
            <v>1000</v>
          </cell>
          <cell r="N17">
            <v>509</v>
          </cell>
          <cell r="O17">
            <v>509</v>
          </cell>
          <cell r="P17">
            <v>509</v>
          </cell>
          <cell r="Q17">
            <v>0</v>
          </cell>
          <cell r="R17">
            <v>509</v>
          </cell>
        </row>
        <row r="21">
          <cell r="L21">
            <v>87000</v>
          </cell>
          <cell r="M21">
            <v>59000</v>
          </cell>
          <cell r="N21">
            <v>58377</v>
          </cell>
          <cell r="O21">
            <v>58377</v>
          </cell>
          <cell r="P21">
            <v>58377</v>
          </cell>
          <cell r="Q21">
            <v>0</v>
          </cell>
          <cell r="R21">
            <v>59780</v>
          </cell>
        </row>
        <row r="24">
          <cell r="L24">
            <v>30000</v>
          </cell>
          <cell r="M24">
            <v>41682</v>
          </cell>
          <cell r="N24">
            <v>38158</v>
          </cell>
          <cell r="O24">
            <v>38158</v>
          </cell>
          <cell r="P24">
            <v>38158</v>
          </cell>
          <cell r="Q24">
            <v>0</v>
          </cell>
          <cell r="R24">
            <v>38753</v>
          </cell>
        </row>
        <row r="25">
          <cell r="L25">
            <v>1000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L26">
            <v>0</v>
          </cell>
          <cell r="M26">
            <v>4300</v>
          </cell>
          <cell r="N26">
            <v>3732</v>
          </cell>
          <cell r="O26">
            <v>3732</v>
          </cell>
          <cell r="P26">
            <v>3732</v>
          </cell>
          <cell r="Q26">
            <v>0</v>
          </cell>
          <cell r="R26">
            <v>3732</v>
          </cell>
        </row>
        <row r="27">
          <cell r="L27">
            <v>4000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22494</v>
          </cell>
        </row>
        <row r="29">
          <cell r="L29">
            <v>6000</v>
          </cell>
          <cell r="M29">
            <v>23000</v>
          </cell>
          <cell r="N29">
            <v>22909</v>
          </cell>
          <cell r="O29">
            <v>22909</v>
          </cell>
          <cell r="P29">
            <v>22909</v>
          </cell>
          <cell r="Q29">
            <v>0</v>
          </cell>
          <cell r="R29">
            <v>22909</v>
          </cell>
        </row>
        <row r="31">
          <cell r="L31">
            <v>2000</v>
          </cell>
          <cell r="M31">
            <v>1018</v>
          </cell>
          <cell r="N31">
            <v>1005</v>
          </cell>
          <cell r="O31">
            <v>1005</v>
          </cell>
          <cell r="P31">
            <v>1005</v>
          </cell>
          <cell r="Q31">
            <v>0</v>
          </cell>
          <cell r="R31">
            <v>0</v>
          </cell>
        </row>
        <row r="36">
          <cell r="L36">
            <v>2000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8">
          <cell r="L38">
            <v>1000</v>
          </cell>
          <cell r="M38">
            <v>1000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44">
          <cell r="R44">
            <v>191</v>
          </cell>
        </row>
      </sheetData>
      <sheetData sheetId="9"/>
      <sheetData sheetId="10"/>
      <sheetData sheetId="11">
        <row r="6">
          <cell r="B6" t="str">
            <v>la data de  31.12.2023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9EE76-9982-446E-91D0-C99FBAE313E9}">
  <sheetPr>
    <tabColor indexed="34"/>
  </sheetPr>
  <dimension ref="A1:L286"/>
  <sheetViews>
    <sheetView tabSelected="1" zoomScaleNormal="100" zoomScaleSheetLayoutView="100" workbookViewId="0">
      <selection activeCell="O3" sqref="O3"/>
    </sheetView>
  </sheetViews>
  <sheetFormatPr defaultRowHeight="12.75"/>
  <cols>
    <col min="1" max="1" width="5.140625" style="1" customWidth="1"/>
    <col min="2" max="2" width="50.42578125" style="15" customWidth="1"/>
    <col min="3" max="3" width="8.85546875" style="1" customWidth="1"/>
    <col min="4" max="5" width="8.7109375" style="1" customWidth="1"/>
    <col min="6" max="6" width="10.85546875" style="1" customWidth="1"/>
    <col min="7" max="7" width="10.42578125" style="1" customWidth="1"/>
    <col min="8" max="8" width="10.85546875" style="1" customWidth="1"/>
    <col min="9" max="9" width="10.5703125" style="1" customWidth="1"/>
    <col min="10" max="12" width="10.28515625" style="1" customWidth="1"/>
    <col min="13" max="213" width="9.140625" style="1"/>
    <col min="214" max="214" width="5.140625" style="1" customWidth="1"/>
    <col min="215" max="215" width="52.42578125" style="1" customWidth="1"/>
    <col min="216" max="216" width="7.85546875" style="1" customWidth="1"/>
    <col min="217" max="218" width="8.7109375" style="1" customWidth="1"/>
    <col min="219" max="219" width="10.85546875" style="1" customWidth="1"/>
    <col min="220" max="220" width="10.42578125" style="1" customWidth="1"/>
    <col min="221" max="221" width="10.85546875" style="1" customWidth="1"/>
    <col min="222" max="222" width="10.5703125" style="1" customWidth="1"/>
    <col min="223" max="225" width="10.28515625" style="1" customWidth="1"/>
    <col min="226" max="226" width="12" style="1" customWidth="1"/>
    <col min="227" max="469" width="9.140625" style="1"/>
    <col min="470" max="470" width="5.140625" style="1" customWidth="1"/>
    <col min="471" max="471" width="52.42578125" style="1" customWidth="1"/>
    <col min="472" max="472" width="7.85546875" style="1" customWidth="1"/>
    <col min="473" max="474" width="8.7109375" style="1" customWidth="1"/>
    <col min="475" max="475" width="10.85546875" style="1" customWidth="1"/>
    <col min="476" max="476" width="10.42578125" style="1" customWidth="1"/>
    <col min="477" max="477" width="10.85546875" style="1" customWidth="1"/>
    <col min="478" max="478" width="10.5703125" style="1" customWidth="1"/>
    <col min="479" max="481" width="10.28515625" style="1" customWidth="1"/>
    <col min="482" max="482" width="12" style="1" customWidth="1"/>
    <col min="483" max="725" width="9.140625" style="1"/>
    <col min="726" max="726" width="5.140625" style="1" customWidth="1"/>
    <col min="727" max="727" width="52.42578125" style="1" customWidth="1"/>
    <col min="728" max="728" width="7.85546875" style="1" customWidth="1"/>
    <col min="729" max="730" width="8.7109375" style="1" customWidth="1"/>
    <col min="731" max="731" width="10.85546875" style="1" customWidth="1"/>
    <col min="732" max="732" width="10.42578125" style="1" customWidth="1"/>
    <col min="733" max="733" width="10.85546875" style="1" customWidth="1"/>
    <col min="734" max="734" width="10.5703125" style="1" customWidth="1"/>
    <col min="735" max="737" width="10.28515625" style="1" customWidth="1"/>
    <col min="738" max="738" width="12" style="1" customWidth="1"/>
    <col min="739" max="981" width="9.140625" style="1"/>
    <col min="982" max="982" width="5.140625" style="1" customWidth="1"/>
    <col min="983" max="983" width="52.42578125" style="1" customWidth="1"/>
    <col min="984" max="984" width="7.85546875" style="1" customWidth="1"/>
    <col min="985" max="986" width="8.7109375" style="1" customWidth="1"/>
    <col min="987" max="987" width="10.85546875" style="1" customWidth="1"/>
    <col min="988" max="988" width="10.42578125" style="1" customWidth="1"/>
    <col min="989" max="989" width="10.85546875" style="1" customWidth="1"/>
    <col min="990" max="990" width="10.5703125" style="1" customWidth="1"/>
    <col min="991" max="993" width="10.28515625" style="1" customWidth="1"/>
    <col min="994" max="994" width="12" style="1" customWidth="1"/>
    <col min="995" max="1237" width="9.140625" style="1"/>
    <col min="1238" max="1238" width="5.140625" style="1" customWidth="1"/>
    <col min="1239" max="1239" width="52.42578125" style="1" customWidth="1"/>
    <col min="1240" max="1240" width="7.85546875" style="1" customWidth="1"/>
    <col min="1241" max="1242" width="8.7109375" style="1" customWidth="1"/>
    <col min="1243" max="1243" width="10.85546875" style="1" customWidth="1"/>
    <col min="1244" max="1244" width="10.42578125" style="1" customWidth="1"/>
    <col min="1245" max="1245" width="10.85546875" style="1" customWidth="1"/>
    <col min="1246" max="1246" width="10.5703125" style="1" customWidth="1"/>
    <col min="1247" max="1249" width="10.28515625" style="1" customWidth="1"/>
    <col min="1250" max="1250" width="12" style="1" customWidth="1"/>
    <col min="1251" max="1493" width="9.140625" style="1"/>
    <col min="1494" max="1494" width="5.140625" style="1" customWidth="1"/>
    <col min="1495" max="1495" width="52.42578125" style="1" customWidth="1"/>
    <col min="1496" max="1496" width="7.85546875" style="1" customWidth="1"/>
    <col min="1497" max="1498" width="8.7109375" style="1" customWidth="1"/>
    <col min="1499" max="1499" width="10.85546875" style="1" customWidth="1"/>
    <col min="1500" max="1500" width="10.42578125" style="1" customWidth="1"/>
    <col min="1501" max="1501" width="10.85546875" style="1" customWidth="1"/>
    <col min="1502" max="1502" width="10.5703125" style="1" customWidth="1"/>
    <col min="1503" max="1505" width="10.28515625" style="1" customWidth="1"/>
    <col min="1506" max="1506" width="12" style="1" customWidth="1"/>
    <col min="1507" max="1749" width="9.140625" style="1"/>
    <col min="1750" max="1750" width="5.140625" style="1" customWidth="1"/>
    <col min="1751" max="1751" width="52.42578125" style="1" customWidth="1"/>
    <col min="1752" max="1752" width="7.85546875" style="1" customWidth="1"/>
    <col min="1753" max="1754" width="8.7109375" style="1" customWidth="1"/>
    <col min="1755" max="1755" width="10.85546875" style="1" customWidth="1"/>
    <col min="1756" max="1756" width="10.42578125" style="1" customWidth="1"/>
    <col min="1757" max="1757" width="10.85546875" style="1" customWidth="1"/>
    <col min="1758" max="1758" width="10.5703125" style="1" customWidth="1"/>
    <col min="1759" max="1761" width="10.28515625" style="1" customWidth="1"/>
    <col min="1762" max="1762" width="12" style="1" customWidth="1"/>
    <col min="1763" max="2005" width="9.140625" style="1"/>
    <col min="2006" max="2006" width="5.140625" style="1" customWidth="1"/>
    <col min="2007" max="2007" width="52.42578125" style="1" customWidth="1"/>
    <col min="2008" max="2008" width="7.85546875" style="1" customWidth="1"/>
    <col min="2009" max="2010" width="8.7109375" style="1" customWidth="1"/>
    <col min="2011" max="2011" width="10.85546875" style="1" customWidth="1"/>
    <col min="2012" max="2012" width="10.42578125" style="1" customWidth="1"/>
    <col min="2013" max="2013" width="10.85546875" style="1" customWidth="1"/>
    <col min="2014" max="2014" width="10.5703125" style="1" customWidth="1"/>
    <col min="2015" max="2017" width="10.28515625" style="1" customWidth="1"/>
    <col min="2018" max="2018" width="12" style="1" customWidth="1"/>
    <col min="2019" max="2261" width="9.140625" style="1"/>
    <col min="2262" max="2262" width="5.140625" style="1" customWidth="1"/>
    <col min="2263" max="2263" width="52.42578125" style="1" customWidth="1"/>
    <col min="2264" max="2264" width="7.85546875" style="1" customWidth="1"/>
    <col min="2265" max="2266" width="8.7109375" style="1" customWidth="1"/>
    <col min="2267" max="2267" width="10.85546875" style="1" customWidth="1"/>
    <col min="2268" max="2268" width="10.42578125" style="1" customWidth="1"/>
    <col min="2269" max="2269" width="10.85546875" style="1" customWidth="1"/>
    <col min="2270" max="2270" width="10.5703125" style="1" customWidth="1"/>
    <col min="2271" max="2273" width="10.28515625" style="1" customWidth="1"/>
    <col min="2274" max="2274" width="12" style="1" customWidth="1"/>
    <col min="2275" max="2517" width="9.140625" style="1"/>
    <col min="2518" max="2518" width="5.140625" style="1" customWidth="1"/>
    <col min="2519" max="2519" width="52.42578125" style="1" customWidth="1"/>
    <col min="2520" max="2520" width="7.85546875" style="1" customWidth="1"/>
    <col min="2521" max="2522" width="8.7109375" style="1" customWidth="1"/>
    <col min="2523" max="2523" width="10.85546875" style="1" customWidth="1"/>
    <col min="2524" max="2524" width="10.42578125" style="1" customWidth="1"/>
    <col min="2525" max="2525" width="10.85546875" style="1" customWidth="1"/>
    <col min="2526" max="2526" width="10.5703125" style="1" customWidth="1"/>
    <col min="2527" max="2529" width="10.28515625" style="1" customWidth="1"/>
    <col min="2530" max="2530" width="12" style="1" customWidth="1"/>
    <col min="2531" max="2773" width="9.140625" style="1"/>
    <col min="2774" max="2774" width="5.140625" style="1" customWidth="1"/>
    <col min="2775" max="2775" width="52.42578125" style="1" customWidth="1"/>
    <col min="2776" max="2776" width="7.85546875" style="1" customWidth="1"/>
    <col min="2777" max="2778" width="8.7109375" style="1" customWidth="1"/>
    <col min="2779" max="2779" width="10.85546875" style="1" customWidth="1"/>
    <col min="2780" max="2780" width="10.42578125" style="1" customWidth="1"/>
    <col min="2781" max="2781" width="10.85546875" style="1" customWidth="1"/>
    <col min="2782" max="2782" width="10.5703125" style="1" customWidth="1"/>
    <col min="2783" max="2785" width="10.28515625" style="1" customWidth="1"/>
    <col min="2786" max="2786" width="12" style="1" customWidth="1"/>
    <col min="2787" max="3029" width="9.140625" style="1"/>
    <col min="3030" max="3030" width="5.140625" style="1" customWidth="1"/>
    <col min="3031" max="3031" width="52.42578125" style="1" customWidth="1"/>
    <col min="3032" max="3032" width="7.85546875" style="1" customWidth="1"/>
    <col min="3033" max="3034" width="8.7109375" style="1" customWidth="1"/>
    <col min="3035" max="3035" width="10.85546875" style="1" customWidth="1"/>
    <col min="3036" max="3036" width="10.42578125" style="1" customWidth="1"/>
    <col min="3037" max="3037" width="10.85546875" style="1" customWidth="1"/>
    <col min="3038" max="3038" width="10.5703125" style="1" customWidth="1"/>
    <col min="3039" max="3041" width="10.28515625" style="1" customWidth="1"/>
    <col min="3042" max="3042" width="12" style="1" customWidth="1"/>
    <col min="3043" max="3285" width="9.140625" style="1"/>
    <col min="3286" max="3286" width="5.140625" style="1" customWidth="1"/>
    <col min="3287" max="3287" width="52.42578125" style="1" customWidth="1"/>
    <col min="3288" max="3288" width="7.85546875" style="1" customWidth="1"/>
    <col min="3289" max="3290" width="8.7109375" style="1" customWidth="1"/>
    <col min="3291" max="3291" width="10.85546875" style="1" customWidth="1"/>
    <col min="3292" max="3292" width="10.42578125" style="1" customWidth="1"/>
    <col min="3293" max="3293" width="10.85546875" style="1" customWidth="1"/>
    <col min="3294" max="3294" width="10.5703125" style="1" customWidth="1"/>
    <col min="3295" max="3297" width="10.28515625" style="1" customWidth="1"/>
    <col min="3298" max="3298" width="12" style="1" customWidth="1"/>
    <col min="3299" max="3541" width="9.140625" style="1"/>
    <col min="3542" max="3542" width="5.140625" style="1" customWidth="1"/>
    <col min="3543" max="3543" width="52.42578125" style="1" customWidth="1"/>
    <col min="3544" max="3544" width="7.85546875" style="1" customWidth="1"/>
    <col min="3545" max="3546" width="8.7109375" style="1" customWidth="1"/>
    <col min="3547" max="3547" width="10.85546875" style="1" customWidth="1"/>
    <col min="3548" max="3548" width="10.42578125" style="1" customWidth="1"/>
    <col min="3549" max="3549" width="10.85546875" style="1" customWidth="1"/>
    <col min="3550" max="3550" width="10.5703125" style="1" customWidth="1"/>
    <col min="3551" max="3553" width="10.28515625" style="1" customWidth="1"/>
    <col min="3554" max="3554" width="12" style="1" customWidth="1"/>
    <col min="3555" max="3797" width="9.140625" style="1"/>
    <col min="3798" max="3798" width="5.140625" style="1" customWidth="1"/>
    <col min="3799" max="3799" width="52.42578125" style="1" customWidth="1"/>
    <col min="3800" max="3800" width="7.85546875" style="1" customWidth="1"/>
    <col min="3801" max="3802" width="8.7109375" style="1" customWidth="1"/>
    <col min="3803" max="3803" width="10.85546875" style="1" customWidth="1"/>
    <col min="3804" max="3804" width="10.42578125" style="1" customWidth="1"/>
    <col min="3805" max="3805" width="10.85546875" style="1" customWidth="1"/>
    <col min="3806" max="3806" width="10.5703125" style="1" customWidth="1"/>
    <col min="3807" max="3809" width="10.28515625" style="1" customWidth="1"/>
    <col min="3810" max="3810" width="12" style="1" customWidth="1"/>
    <col min="3811" max="4053" width="9.140625" style="1"/>
    <col min="4054" max="4054" width="5.140625" style="1" customWidth="1"/>
    <col min="4055" max="4055" width="52.42578125" style="1" customWidth="1"/>
    <col min="4056" max="4056" width="7.85546875" style="1" customWidth="1"/>
    <col min="4057" max="4058" width="8.7109375" style="1" customWidth="1"/>
    <col min="4059" max="4059" width="10.85546875" style="1" customWidth="1"/>
    <col min="4060" max="4060" width="10.42578125" style="1" customWidth="1"/>
    <col min="4061" max="4061" width="10.85546875" style="1" customWidth="1"/>
    <col min="4062" max="4062" width="10.5703125" style="1" customWidth="1"/>
    <col min="4063" max="4065" width="10.28515625" style="1" customWidth="1"/>
    <col min="4066" max="4066" width="12" style="1" customWidth="1"/>
    <col min="4067" max="4309" width="9.140625" style="1"/>
    <col min="4310" max="4310" width="5.140625" style="1" customWidth="1"/>
    <col min="4311" max="4311" width="52.42578125" style="1" customWidth="1"/>
    <col min="4312" max="4312" width="7.85546875" style="1" customWidth="1"/>
    <col min="4313" max="4314" width="8.7109375" style="1" customWidth="1"/>
    <col min="4315" max="4315" width="10.85546875" style="1" customWidth="1"/>
    <col min="4316" max="4316" width="10.42578125" style="1" customWidth="1"/>
    <col min="4317" max="4317" width="10.85546875" style="1" customWidth="1"/>
    <col min="4318" max="4318" width="10.5703125" style="1" customWidth="1"/>
    <col min="4319" max="4321" width="10.28515625" style="1" customWidth="1"/>
    <col min="4322" max="4322" width="12" style="1" customWidth="1"/>
    <col min="4323" max="4565" width="9.140625" style="1"/>
    <col min="4566" max="4566" width="5.140625" style="1" customWidth="1"/>
    <col min="4567" max="4567" width="52.42578125" style="1" customWidth="1"/>
    <col min="4568" max="4568" width="7.85546875" style="1" customWidth="1"/>
    <col min="4569" max="4570" width="8.7109375" style="1" customWidth="1"/>
    <col min="4571" max="4571" width="10.85546875" style="1" customWidth="1"/>
    <col min="4572" max="4572" width="10.42578125" style="1" customWidth="1"/>
    <col min="4573" max="4573" width="10.85546875" style="1" customWidth="1"/>
    <col min="4574" max="4574" width="10.5703125" style="1" customWidth="1"/>
    <col min="4575" max="4577" width="10.28515625" style="1" customWidth="1"/>
    <col min="4578" max="4578" width="12" style="1" customWidth="1"/>
    <col min="4579" max="4821" width="9.140625" style="1"/>
    <col min="4822" max="4822" width="5.140625" style="1" customWidth="1"/>
    <col min="4823" max="4823" width="52.42578125" style="1" customWidth="1"/>
    <col min="4824" max="4824" width="7.85546875" style="1" customWidth="1"/>
    <col min="4825" max="4826" width="8.7109375" style="1" customWidth="1"/>
    <col min="4827" max="4827" width="10.85546875" style="1" customWidth="1"/>
    <col min="4828" max="4828" width="10.42578125" style="1" customWidth="1"/>
    <col min="4829" max="4829" width="10.85546875" style="1" customWidth="1"/>
    <col min="4830" max="4830" width="10.5703125" style="1" customWidth="1"/>
    <col min="4831" max="4833" width="10.28515625" style="1" customWidth="1"/>
    <col min="4834" max="4834" width="12" style="1" customWidth="1"/>
    <col min="4835" max="5077" width="9.140625" style="1"/>
    <col min="5078" max="5078" width="5.140625" style="1" customWidth="1"/>
    <col min="5079" max="5079" width="52.42578125" style="1" customWidth="1"/>
    <col min="5080" max="5080" width="7.85546875" style="1" customWidth="1"/>
    <col min="5081" max="5082" width="8.7109375" style="1" customWidth="1"/>
    <col min="5083" max="5083" width="10.85546875" style="1" customWidth="1"/>
    <col min="5084" max="5084" width="10.42578125" style="1" customWidth="1"/>
    <col min="5085" max="5085" width="10.85546875" style="1" customWidth="1"/>
    <col min="5086" max="5086" width="10.5703125" style="1" customWidth="1"/>
    <col min="5087" max="5089" width="10.28515625" style="1" customWidth="1"/>
    <col min="5090" max="5090" width="12" style="1" customWidth="1"/>
    <col min="5091" max="5333" width="9.140625" style="1"/>
    <col min="5334" max="5334" width="5.140625" style="1" customWidth="1"/>
    <col min="5335" max="5335" width="52.42578125" style="1" customWidth="1"/>
    <col min="5336" max="5336" width="7.85546875" style="1" customWidth="1"/>
    <col min="5337" max="5338" width="8.7109375" style="1" customWidth="1"/>
    <col min="5339" max="5339" width="10.85546875" style="1" customWidth="1"/>
    <col min="5340" max="5340" width="10.42578125" style="1" customWidth="1"/>
    <col min="5341" max="5341" width="10.85546875" style="1" customWidth="1"/>
    <col min="5342" max="5342" width="10.5703125" style="1" customWidth="1"/>
    <col min="5343" max="5345" width="10.28515625" style="1" customWidth="1"/>
    <col min="5346" max="5346" width="12" style="1" customWidth="1"/>
    <col min="5347" max="5589" width="9.140625" style="1"/>
    <col min="5590" max="5590" width="5.140625" style="1" customWidth="1"/>
    <col min="5591" max="5591" width="52.42578125" style="1" customWidth="1"/>
    <col min="5592" max="5592" width="7.85546875" style="1" customWidth="1"/>
    <col min="5593" max="5594" width="8.7109375" style="1" customWidth="1"/>
    <col min="5595" max="5595" width="10.85546875" style="1" customWidth="1"/>
    <col min="5596" max="5596" width="10.42578125" style="1" customWidth="1"/>
    <col min="5597" max="5597" width="10.85546875" style="1" customWidth="1"/>
    <col min="5598" max="5598" width="10.5703125" style="1" customWidth="1"/>
    <col min="5599" max="5601" width="10.28515625" style="1" customWidth="1"/>
    <col min="5602" max="5602" width="12" style="1" customWidth="1"/>
    <col min="5603" max="5845" width="9.140625" style="1"/>
    <col min="5846" max="5846" width="5.140625" style="1" customWidth="1"/>
    <col min="5847" max="5847" width="52.42578125" style="1" customWidth="1"/>
    <col min="5848" max="5848" width="7.85546875" style="1" customWidth="1"/>
    <col min="5849" max="5850" width="8.7109375" style="1" customWidth="1"/>
    <col min="5851" max="5851" width="10.85546875" style="1" customWidth="1"/>
    <col min="5852" max="5852" width="10.42578125" style="1" customWidth="1"/>
    <col min="5853" max="5853" width="10.85546875" style="1" customWidth="1"/>
    <col min="5854" max="5854" width="10.5703125" style="1" customWidth="1"/>
    <col min="5855" max="5857" width="10.28515625" style="1" customWidth="1"/>
    <col min="5858" max="5858" width="12" style="1" customWidth="1"/>
    <col min="5859" max="6101" width="9.140625" style="1"/>
    <col min="6102" max="6102" width="5.140625" style="1" customWidth="1"/>
    <col min="6103" max="6103" width="52.42578125" style="1" customWidth="1"/>
    <col min="6104" max="6104" width="7.85546875" style="1" customWidth="1"/>
    <col min="6105" max="6106" width="8.7109375" style="1" customWidth="1"/>
    <col min="6107" max="6107" width="10.85546875" style="1" customWidth="1"/>
    <col min="6108" max="6108" width="10.42578125" style="1" customWidth="1"/>
    <col min="6109" max="6109" width="10.85546875" style="1" customWidth="1"/>
    <col min="6110" max="6110" width="10.5703125" style="1" customWidth="1"/>
    <col min="6111" max="6113" width="10.28515625" style="1" customWidth="1"/>
    <col min="6114" max="6114" width="12" style="1" customWidth="1"/>
    <col min="6115" max="6357" width="9.140625" style="1"/>
    <col min="6358" max="6358" width="5.140625" style="1" customWidth="1"/>
    <col min="6359" max="6359" width="52.42578125" style="1" customWidth="1"/>
    <col min="6360" max="6360" width="7.85546875" style="1" customWidth="1"/>
    <col min="6361" max="6362" width="8.7109375" style="1" customWidth="1"/>
    <col min="6363" max="6363" width="10.85546875" style="1" customWidth="1"/>
    <col min="6364" max="6364" width="10.42578125" style="1" customWidth="1"/>
    <col min="6365" max="6365" width="10.85546875" style="1" customWidth="1"/>
    <col min="6366" max="6366" width="10.5703125" style="1" customWidth="1"/>
    <col min="6367" max="6369" width="10.28515625" style="1" customWidth="1"/>
    <col min="6370" max="6370" width="12" style="1" customWidth="1"/>
    <col min="6371" max="6613" width="9.140625" style="1"/>
    <col min="6614" max="6614" width="5.140625" style="1" customWidth="1"/>
    <col min="6615" max="6615" width="52.42578125" style="1" customWidth="1"/>
    <col min="6616" max="6616" width="7.85546875" style="1" customWidth="1"/>
    <col min="6617" max="6618" width="8.7109375" style="1" customWidth="1"/>
    <col min="6619" max="6619" width="10.85546875" style="1" customWidth="1"/>
    <col min="6620" max="6620" width="10.42578125" style="1" customWidth="1"/>
    <col min="6621" max="6621" width="10.85546875" style="1" customWidth="1"/>
    <col min="6622" max="6622" width="10.5703125" style="1" customWidth="1"/>
    <col min="6623" max="6625" width="10.28515625" style="1" customWidth="1"/>
    <col min="6626" max="6626" width="12" style="1" customWidth="1"/>
    <col min="6627" max="6869" width="9.140625" style="1"/>
    <col min="6870" max="6870" width="5.140625" style="1" customWidth="1"/>
    <col min="6871" max="6871" width="52.42578125" style="1" customWidth="1"/>
    <col min="6872" max="6872" width="7.85546875" style="1" customWidth="1"/>
    <col min="6873" max="6874" width="8.7109375" style="1" customWidth="1"/>
    <col min="6875" max="6875" width="10.85546875" style="1" customWidth="1"/>
    <col min="6876" max="6876" width="10.42578125" style="1" customWidth="1"/>
    <col min="6877" max="6877" width="10.85546875" style="1" customWidth="1"/>
    <col min="6878" max="6878" width="10.5703125" style="1" customWidth="1"/>
    <col min="6879" max="6881" width="10.28515625" style="1" customWidth="1"/>
    <col min="6882" max="6882" width="12" style="1" customWidth="1"/>
    <col min="6883" max="7125" width="9.140625" style="1"/>
    <col min="7126" max="7126" width="5.140625" style="1" customWidth="1"/>
    <col min="7127" max="7127" width="52.42578125" style="1" customWidth="1"/>
    <col min="7128" max="7128" width="7.85546875" style="1" customWidth="1"/>
    <col min="7129" max="7130" width="8.7109375" style="1" customWidth="1"/>
    <col min="7131" max="7131" width="10.85546875" style="1" customWidth="1"/>
    <col min="7132" max="7132" width="10.42578125" style="1" customWidth="1"/>
    <col min="7133" max="7133" width="10.85546875" style="1" customWidth="1"/>
    <col min="7134" max="7134" width="10.5703125" style="1" customWidth="1"/>
    <col min="7135" max="7137" width="10.28515625" style="1" customWidth="1"/>
    <col min="7138" max="7138" width="12" style="1" customWidth="1"/>
    <col min="7139" max="7381" width="9.140625" style="1"/>
    <col min="7382" max="7382" width="5.140625" style="1" customWidth="1"/>
    <col min="7383" max="7383" width="52.42578125" style="1" customWidth="1"/>
    <col min="7384" max="7384" width="7.85546875" style="1" customWidth="1"/>
    <col min="7385" max="7386" width="8.7109375" style="1" customWidth="1"/>
    <col min="7387" max="7387" width="10.85546875" style="1" customWidth="1"/>
    <col min="7388" max="7388" width="10.42578125" style="1" customWidth="1"/>
    <col min="7389" max="7389" width="10.85546875" style="1" customWidth="1"/>
    <col min="7390" max="7390" width="10.5703125" style="1" customWidth="1"/>
    <col min="7391" max="7393" width="10.28515625" style="1" customWidth="1"/>
    <col min="7394" max="7394" width="12" style="1" customWidth="1"/>
    <col min="7395" max="7637" width="9.140625" style="1"/>
    <col min="7638" max="7638" width="5.140625" style="1" customWidth="1"/>
    <col min="7639" max="7639" width="52.42578125" style="1" customWidth="1"/>
    <col min="7640" max="7640" width="7.85546875" style="1" customWidth="1"/>
    <col min="7641" max="7642" width="8.7109375" style="1" customWidth="1"/>
    <col min="7643" max="7643" width="10.85546875" style="1" customWidth="1"/>
    <col min="7644" max="7644" width="10.42578125" style="1" customWidth="1"/>
    <col min="7645" max="7645" width="10.85546875" style="1" customWidth="1"/>
    <col min="7646" max="7646" width="10.5703125" style="1" customWidth="1"/>
    <col min="7647" max="7649" width="10.28515625" style="1" customWidth="1"/>
    <col min="7650" max="7650" width="12" style="1" customWidth="1"/>
    <col min="7651" max="7893" width="9.140625" style="1"/>
    <col min="7894" max="7894" width="5.140625" style="1" customWidth="1"/>
    <col min="7895" max="7895" width="52.42578125" style="1" customWidth="1"/>
    <col min="7896" max="7896" width="7.85546875" style="1" customWidth="1"/>
    <col min="7897" max="7898" width="8.7109375" style="1" customWidth="1"/>
    <col min="7899" max="7899" width="10.85546875" style="1" customWidth="1"/>
    <col min="7900" max="7900" width="10.42578125" style="1" customWidth="1"/>
    <col min="7901" max="7901" width="10.85546875" style="1" customWidth="1"/>
    <col min="7902" max="7902" width="10.5703125" style="1" customWidth="1"/>
    <col min="7903" max="7905" width="10.28515625" style="1" customWidth="1"/>
    <col min="7906" max="7906" width="12" style="1" customWidth="1"/>
    <col min="7907" max="8149" width="9.140625" style="1"/>
    <col min="8150" max="8150" width="5.140625" style="1" customWidth="1"/>
    <col min="8151" max="8151" width="52.42578125" style="1" customWidth="1"/>
    <col min="8152" max="8152" width="7.85546875" style="1" customWidth="1"/>
    <col min="8153" max="8154" width="8.7109375" style="1" customWidth="1"/>
    <col min="8155" max="8155" width="10.85546875" style="1" customWidth="1"/>
    <col min="8156" max="8156" width="10.42578125" style="1" customWidth="1"/>
    <col min="8157" max="8157" width="10.85546875" style="1" customWidth="1"/>
    <col min="8158" max="8158" width="10.5703125" style="1" customWidth="1"/>
    <col min="8159" max="8161" width="10.28515625" style="1" customWidth="1"/>
    <col min="8162" max="8162" width="12" style="1" customWidth="1"/>
    <col min="8163" max="8405" width="9.140625" style="1"/>
    <col min="8406" max="8406" width="5.140625" style="1" customWidth="1"/>
    <col min="8407" max="8407" width="52.42578125" style="1" customWidth="1"/>
    <col min="8408" max="8408" width="7.85546875" style="1" customWidth="1"/>
    <col min="8409" max="8410" width="8.7109375" style="1" customWidth="1"/>
    <col min="8411" max="8411" width="10.85546875" style="1" customWidth="1"/>
    <col min="8412" max="8412" width="10.42578125" style="1" customWidth="1"/>
    <col min="8413" max="8413" width="10.85546875" style="1" customWidth="1"/>
    <col min="8414" max="8414" width="10.5703125" style="1" customWidth="1"/>
    <col min="8415" max="8417" width="10.28515625" style="1" customWidth="1"/>
    <col min="8418" max="8418" width="12" style="1" customWidth="1"/>
    <col min="8419" max="8661" width="9.140625" style="1"/>
    <col min="8662" max="8662" width="5.140625" style="1" customWidth="1"/>
    <col min="8663" max="8663" width="52.42578125" style="1" customWidth="1"/>
    <col min="8664" max="8664" width="7.85546875" style="1" customWidth="1"/>
    <col min="8665" max="8666" width="8.7109375" style="1" customWidth="1"/>
    <col min="8667" max="8667" width="10.85546875" style="1" customWidth="1"/>
    <col min="8668" max="8668" width="10.42578125" style="1" customWidth="1"/>
    <col min="8669" max="8669" width="10.85546875" style="1" customWidth="1"/>
    <col min="8670" max="8670" width="10.5703125" style="1" customWidth="1"/>
    <col min="8671" max="8673" width="10.28515625" style="1" customWidth="1"/>
    <col min="8674" max="8674" width="12" style="1" customWidth="1"/>
    <col min="8675" max="8917" width="9.140625" style="1"/>
    <col min="8918" max="8918" width="5.140625" style="1" customWidth="1"/>
    <col min="8919" max="8919" width="52.42578125" style="1" customWidth="1"/>
    <col min="8920" max="8920" width="7.85546875" style="1" customWidth="1"/>
    <col min="8921" max="8922" width="8.7109375" style="1" customWidth="1"/>
    <col min="8923" max="8923" width="10.85546875" style="1" customWidth="1"/>
    <col min="8924" max="8924" width="10.42578125" style="1" customWidth="1"/>
    <col min="8925" max="8925" width="10.85546875" style="1" customWidth="1"/>
    <col min="8926" max="8926" width="10.5703125" style="1" customWidth="1"/>
    <col min="8927" max="8929" width="10.28515625" style="1" customWidth="1"/>
    <col min="8930" max="8930" width="12" style="1" customWidth="1"/>
    <col min="8931" max="9173" width="9.140625" style="1"/>
    <col min="9174" max="9174" width="5.140625" style="1" customWidth="1"/>
    <col min="9175" max="9175" width="52.42578125" style="1" customWidth="1"/>
    <col min="9176" max="9176" width="7.85546875" style="1" customWidth="1"/>
    <col min="9177" max="9178" width="8.7109375" style="1" customWidth="1"/>
    <col min="9179" max="9179" width="10.85546875" style="1" customWidth="1"/>
    <col min="9180" max="9180" width="10.42578125" style="1" customWidth="1"/>
    <col min="9181" max="9181" width="10.85546875" style="1" customWidth="1"/>
    <col min="9182" max="9182" width="10.5703125" style="1" customWidth="1"/>
    <col min="9183" max="9185" width="10.28515625" style="1" customWidth="1"/>
    <col min="9186" max="9186" width="12" style="1" customWidth="1"/>
    <col min="9187" max="9429" width="9.140625" style="1"/>
    <col min="9430" max="9430" width="5.140625" style="1" customWidth="1"/>
    <col min="9431" max="9431" width="52.42578125" style="1" customWidth="1"/>
    <col min="9432" max="9432" width="7.85546875" style="1" customWidth="1"/>
    <col min="9433" max="9434" width="8.7109375" style="1" customWidth="1"/>
    <col min="9435" max="9435" width="10.85546875" style="1" customWidth="1"/>
    <col min="9436" max="9436" width="10.42578125" style="1" customWidth="1"/>
    <col min="9437" max="9437" width="10.85546875" style="1" customWidth="1"/>
    <col min="9438" max="9438" width="10.5703125" style="1" customWidth="1"/>
    <col min="9439" max="9441" width="10.28515625" style="1" customWidth="1"/>
    <col min="9442" max="9442" width="12" style="1" customWidth="1"/>
    <col min="9443" max="9685" width="9.140625" style="1"/>
    <col min="9686" max="9686" width="5.140625" style="1" customWidth="1"/>
    <col min="9687" max="9687" width="52.42578125" style="1" customWidth="1"/>
    <col min="9688" max="9688" width="7.85546875" style="1" customWidth="1"/>
    <col min="9689" max="9690" width="8.7109375" style="1" customWidth="1"/>
    <col min="9691" max="9691" width="10.85546875" style="1" customWidth="1"/>
    <col min="9692" max="9692" width="10.42578125" style="1" customWidth="1"/>
    <col min="9693" max="9693" width="10.85546875" style="1" customWidth="1"/>
    <col min="9694" max="9694" width="10.5703125" style="1" customWidth="1"/>
    <col min="9695" max="9697" width="10.28515625" style="1" customWidth="1"/>
    <col min="9698" max="9698" width="12" style="1" customWidth="1"/>
    <col min="9699" max="9941" width="9.140625" style="1"/>
    <col min="9942" max="9942" width="5.140625" style="1" customWidth="1"/>
    <col min="9943" max="9943" width="52.42578125" style="1" customWidth="1"/>
    <col min="9944" max="9944" width="7.85546875" style="1" customWidth="1"/>
    <col min="9945" max="9946" width="8.7109375" style="1" customWidth="1"/>
    <col min="9947" max="9947" width="10.85546875" style="1" customWidth="1"/>
    <col min="9948" max="9948" width="10.42578125" style="1" customWidth="1"/>
    <col min="9949" max="9949" width="10.85546875" style="1" customWidth="1"/>
    <col min="9950" max="9950" width="10.5703125" style="1" customWidth="1"/>
    <col min="9951" max="9953" width="10.28515625" style="1" customWidth="1"/>
    <col min="9954" max="9954" width="12" style="1" customWidth="1"/>
    <col min="9955" max="10197" width="9.140625" style="1"/>
    <col min="10198" max="10198" width="5.140625" style="1" customWidth="1"/>
    <col min="10199" max="10199" width="52.42578125" style="1" customWidth="1"/>
    <col min="10200" max="10200" width="7.85546875" style="1" customWidth="1"/>
    <col min="10201" max="10202" width="8.7109375" style="1" customWidth="1"/>
    <col min="10203" max="10203" width="10.85546875" style="1" customWidth="1"/>
    <col min="10204" max="10204" width="10.42578125" style="1" customWidth="1"/>
    <col min="10205" max="10205" width="10.85546875" style="1" customWidth="1"/>
    <col min="10206" max="10206" width="10.5703125" style="1" customWidth="1"/>
    <col min="10207" max="10209" width="10.28515625" style="1" customWidth="1"/>
    <col min="10210" max="10210" width="12" style="1" customWidth="1"/>
    <col min="10211" max="10453" width="9.140625" style="1"/>
    <col min="10454" max="10454" width="5.140625" style="1" customWidth="1"/>
    <col min="10455" max="10455" width="52.42578125" style="1" customWidth="1"/>
    <col min="10456" max="10456" width="7.85546875" style="1" customWidth="1"/>
    <col min="10457" max="10458" width="8.7109375" style="1" customWidth="1"/>
    <col min="10459" max="10459" width="10.85546875" style="1" customWidth="1"/>
    <col min="10460" max="10460" width="10.42578125" style="1" customWidth="1"/>
    <col min="10461" max="10461" width="10.85546875" style="1" customWidth="1"/>
    <col min="10462" max="10462" width="10.5703125" style="1" customWidth="1"/>
    <col min="10463" max="10465" width="10.28515625" style="1" customWidth="1"/>
    <col min="10466" max="10466" width="12" style="1" customWidth="1"/>
    <col min="10467" max="10709" width="9.140625" style="1"/>
    <col min="10710" max="10710" width="5.140625" style="1" customWidth="1"/>
    <col min="10711" max="10711" width="52.42578125" style="1" customWidth="1"/>
    <col min="10712" max="10712" width="7.85546875" style="1" customWidth="1"/>
    <col min="10713" max="10714" width="8.7109375" style="1" customWidth="1"/>
    <col min="10715" max="10715" width="10.85546875" style="1" customWidth="1"/>
    <col min="10716" max="10716" width="10.42578125" style="1" customWidth="1"/>
    <col min="10717" max="10717" width="10.85546875" style="1" customWidth="1"/>
    <col min="10718" max="10718" width="10.5703125" style="1" customWidth="1"/>
    <col min="10719" max="10721" width="10.28515625" style="1" customWidth="1"/>
    <col min="10722" max="10722" width="12" style="1" customWidth="1"/>
    <col min="10723" max="10965" width="9.140625" style="1"/>
    <col min="10966" max="10966" width="5.140625" style="1" customWidth="1"/>
    <col min="10967" max="10967" width="52.42578125" style="1" customWidth="1"/>
    <col min="10968" max="10968" width="7.85546875" style="1" customWidth="1"/>
    <col min="10969" max="10970" width="8.7109375" style="1" customWidth="1"/>
    <col min="10971" max="10971" width="10.85546875" style="1" customWidth="1"/>
    <col min="10972" max="10972" width="10.42578125" style="1" customWidth="1"/>
    <col min="10973" max="10973" width="10.85546875" style="1" customWidth="1"/>
    <col min="10974" max="10974" width="10.5703125" style="1" customWidth="1"/>
    <col min="10975" max="10977" width="10.28515625" style="1" customWidth="1"/>
    <col min="10978" max="10978" width="12" style="1" customWidth="1"/>
    <col min="10979" max="11221" width="9.140625" style="1"/>
    <col min="11222" max="11222" width="5.140625" style="1" customWidth="1"/>
    <col min="11223" max="11223" width="52.42578125" style="1" customWidth="1"/>
    <col min="11224" max="11224" width="7.85546875" style="1" customWidth="1"/>
    <col min="11225" max="11226" width="8.7109375" style="1" customWidth="1"/>
    <col min="11227" max="11227" width="10.85546875" style="1" customWidth="1"/>
    <col min="11228" max="11228" width="10.42578125" style="1" customWidth="1"/>
    <col min="11229" max="11229" width="10.85546875" style="1" customWidth="1"/>
    <col min="11230" max="11230" width="10.5703125" style="1" customWidth="1"/>
    <col min="11231" max="11233" width="10.28515625" style="1" customWidth="1"/>
    <col min="11234" max="11234" width="12" style="1" customWidth="1"/>
    <col min="11235" max="11477" width="9.140625" style="1"/>
    <col min="11478" max="11478" width="5.140625" style="1" customWidth="1"/>
    <col min="11479" max="11479" width="52.42578125" style="1" customWidth="1"/>
    <col min="11480" max="11480" width="7.85546875" style="1" customWidth="1"/>
    <col min="11481" max="11482" width="8.7109375" style="1" customWidth="1"/>
    <col min="11483" max="11483" width="10.85546875" style="1" customWidth="1"/>
    <col min="11484" max="11484" width="10.42578125" style="1" customWidth="1"/>
    <col min="11485" max="11485" width="10.85546875" style="1" customWidth="1"/>
    <col min="11486" max="11486" width="10.5703125" style="1" customWidth="1"/>
    <col min="11487" max="11489" width="10.28515625" style="1" customWidth="1"/>
    <col min="11490" max="11490" width="12" style="1" customWidth="1"/>
    <col min="11491" max="11733" width="9.140625" style="1"/>
    <col min="11734" max="11734" width="5.140625" style="1" customWidth="1"/>
    <col min="11735" max="11735" width="52.42578125" style="1" customWidth="1"/>
    <col min="11736" max="11736" width="7.85546875" style="1" customWidth="1"/>
    <col min="11737" max="11738" width="8.7109375" style="1" customWidth="1"/>
    <col min="11739" max="11739" width="10.85546875" style="1" customWidth="1"/>
    <col min="11740" max="11740" width="10.42578125" style="1" customWidth="1"/>
    <col min="11741" max="11741" width="10.85546875" style="1" customWidth="1"/>
    <col min="11742" max="11742" width="10.5703125" style="1" customWidth="1"/>
    <col min="11743" max="11745" width="10.28515625" style="1" customWidth="1"/>
    <col min="11746" max="11746" width="12" style="1" customWidth="1"/>
    <col min="11747" max="11989" width="9.140625" style="1"/>
    <col min="11990" max="11990" width="5.140625" style="1" customWidth="1"/>
    <col min="11991" max="11991" width="52.42578125" style="1" customWidth="1"/>
    <col min="11992" max="11992" width="7.85546875" style="1" customWidth="1"/>
    <col min="11993" max="11994" width="8.7109375" style="1" customWidth="1"/>
    <col min="11995" max="11995" width="10.85546875" style="1" customWidth="1"/>
    <col min="11996" max="11996" width="10.42578125" style="1" customWidth="1"/>
    <col min="11997" max="11997" width="10.85546875" style="1" customWidth="1"/>
    <col min="11998" max="11998" width="10.5703125" style="1" customWidth="1"/>
    <col min="11999" max="12001" width="10.28515625" style="1" customWidth="1"/>
    <col min="12002" max="12002" width="12" style="1" customWidth="1"/>
    <col min="12003" max="12245" width="9.140625" style="1"/>
    <col min="12246" max="12246" width="5.140625" style="1" customWidth="1"/>
    <col min="12247" max="12247" width="52.42578125" style="1" customWidth="1"/>
    <col min="12248" max="12248" width="7.85546875" style="1" customWidth="1"/>
    <col min="12249" max="12250" width="8.7109375" style="1" customWidth="1"/>
    <col min="12251" max="12251" width="10.85546875" style="1" customWidth="1"/>
    <col min="12252" max="12252" width="10.42578125" style="1" customWidth="1"/>
    <col min="12253" max="12253" width="10.85546875" style="1" customWidth="1"/>
    <col min="12254" max="12254" width="10.5703125" style="1" customWidth="1"/>
    <col min="12255" max="12257" width="10.28515625" style="1" customWidth="1"/>
    <col min="12258" max="12258" width="12" style="1" customWidth="1"/>
    <col min="12259" max="12501" width="9.140625" style="1"/>
    <col min="12502" max="12502" width="5.140625" style="1" customWidth="1"/>
    <col min="12503" max="12503" width="52.42578125" style="1" customWidth="1"/>
    <col min="12504" max="12504" width="7.85546875" style="1" customWidth="1"/>
    <col min="12505" max="12506" width="8.7109375" style="1" customWidth="1"/>
    <col min="12507" max="12507" width="10.85546875" style="1" customWidth="1"/>
    <col min="12508" max="12508" width="10.42578125" style="1" customWidth="1"/>
    <col min="12509" max="12509" width="10.85546875" style="1" customWidth="1"/>
    <col min="12510" max="12510" width="10.5703125" style="1" customWidth="1"/>
    <col min="12511" max="12513" width="10.28515625" style="1" customWidth="1"/>
    <col min="12514" max="12514" width="12" style="1" customWidth="1"/>
    <col min="12515" max="12757" width="9.140625" style="1"/>
    <col min="12758" max="12758" width="5.140625" style="1" customWidth="1"/>
    <col min="12759" max="12759" width="52.42578125" style="1" customWidth="1"/>
    <col min="12760" max="12760" width="7.85546875" style="1" customWidth="1"/>
    <col min="12761" max="12762" width="8.7109375" style="1" customWidth="1"/>
    <col min="12763" max="12763" width="10.85546875" style="1" customWidth="1"/>
    <col min="12764" max="12764" width="10.42578125" style="1" customWidth="1"/>
    <col min="12765" max="12765" width="10.85546875" style="1" customWidth="1"/>
    <col min="12766" max="12766" width="10.5703125" style="1" customWidth="1"/>
    <col min="12767" max="12769" width="10.28515625" style="1" customWidth="1"/>
    <col min="12770" max="12770" width="12" style="1" customWidth="1"/>
    <col min="12771" max="13013" width="9.140625" style="1"/>
    <col min="13014" max="13014" width="5.140625" style="1" customWidth="1"/>
    <col min="13015" max="13015" width="52.42578125" style="1" customWidth="1"/>
    <col min="13016" max="13016" width="7.85546875" style="1" customWidth="1"/>
    <col min="13017" max="13018" width="8.7109375" style="1" customWidth="1"/>
    <col min="13019" max="13019" width="10.85546875" style="1" customWidth="1"/>
    <col min="13020" max="13020" width="10.42578125" style="1" customWidth="1"/>
    <col min="13021" max="13021" width="10.85546875" style="1" customWidth="1"/>
    <col min="13022" max="13022" width="10.5703125" style="1" customWidth="1"/>
    <col min="13023" max="13025" width="10.28515625" style="1" customWidth="1"/>
    <col min="13026" max="13026" width="12" style="1" customWidth="1"/>
    <col min="13027" max="13269" width="9.140625" style="1"/>
    <col min="13270" max="13270" width="5.140625" style="1" customWidth="1"/>
    <col min="13271" max="13271" width="52.42578125" style="1" customWidth="1"/>
    <col min="13272" max="13272" width="7.85546875" style="1" customWidth="1"/>
    <col min="13273" max="13274" width="8.7109375" style="1" customWidth="1"/>
    <col min="13275" max="13275" width="10.85546875" style="1" customWidth="1"/>
    <col min="13276" max="13276" width="10.42578125" style="1" customWidth="1"/>
    <col min="13277" max="13277" width="10.85546875" style="1" customWidth="1"/>
    <col min="13278" max="13278" width="10.5703125" style="1" customWidth="1"/>
    <col min="13279" max="13281" width="10.28515625" style="1" customWidth="1"/>
    <col min="13282" max="13282" width="12" style="1" customWidth="1"/>
    <col min="13283" max="13525" width="9.140625" style="1"/>
    <col min="13526" max="13526" width="5.140625" style="1" customWidth="1"/>
    <col min="13527" max="13527" width="52.42578125" style="1" customWidth="1"/>
    <col min="13528" max="13528" width="7.85546875" style="1" customWidth="1"/>
    <col min="13529" max="13530" width="8.7109375" style="1" customWidth="1"/>
    <col min="13531" max="13531" width="10.85546875" style="1" customWidth="1"/>
    <col min="13532" max="13532" width="10.42578125" style="1" customWidth="1"/>
    <col min="13533" max="13533" width="10.85546875" style="1" customWidth="1"/>
    <col min="13534" max="13534" width="10.5703125" style="1" customWidth="1"/>
    <col min="13535" max="13537" width="10.28515625" style="1" customWidth="1"/>
    <col min="13538" max="13538" width="12" style="1" customWidth="1"/>
    <col min="13539" max="13781" width="9.140625" style="1"/>
    <col min="13782" max="13782" width="5.140625" style="1" customWidth="1"/>
    <col min="13783" max="13783" width="52.42578125" style="1" customWidth="1"/>
    <col min="13784" max="13784" width="7.85546875" style="1" customWidth="1"/>
    <col min="13785" max="13786" width="8.7109375" style="1" customWidth="1"/>
    <col min="13787" max="13787" width="10.85546875" style="1" customWidth="1"/>
    <col min="13788" max="13788" width="10.42578125" style="1" customWidth="1"/>
    <col min="13789" max="13789" width="10.85546875" style="1" customWidth="1"/>
    <col min="13790" max="13790" width="10.5703125" style="1" customWidth="1"/>
    <col min="13791" max="13793" width="10.28515625" style="1" customWidth="1"/>
    <col min="13794" max="13794" width="12" style="1" customWidth="1"/>
    <col min="13795" max="14037" width="9.140625" style="1"/>
    <col min="14038" max="14038" width="5.140625" style="1" customWidth="1"/>
    <col min="14039" max="14039" width="52.42578125" style="1" customWidth="1"/>
    <col min="14040" max="14040" width="7.85546875" style="1" customWidth="1"/>
    <col min="14041" max="14042" width="8.7109375" style="1" customWidth="1"/>
    <col min="14043" max="14043" width="10.85546875" style="1" customWidth="1"/>
    <col min="14044" max="14044" width="10.42578125" style="1" customWidth="1"/>
    <col min="14045" max="14045" width="10.85546875" style="1" customWidth="1"/>
    <col min="14046" max="14046" width="10.5703125" style="1" customWidth="1"/>
    <col min="14047" max="14049" width="10.28515625" style="1" customWidth="1"/>
    <col min="14050" max="14050" width="12" style="1" customWidth="1"/>
    <col min="14051" max="14293" width="9.140625" style="1"/>
    <col min="14294" max="14294" width="5.140625" style="1" customWidth="1"/>
    <col min="14295" max="14295" width="52.42578125" style="1" customWidth="1"/>
    <col min="14296" max="14296" width="7.85546875" style="1" customWidth="1"/>
    <col min="14297" max="14298" width="8.7109375" style="1" customWidth="1"/>
    <col min="14299" max="14299" width="10.85546875" style="1" customWidth="1"/>
    <col min="14300" max="14300" width="10.42578125" style="1" customWidth="1"/>
    <col min="14301" max="14301" width="10.85546875" style="1" customWidth="1"/>
    <col min="14302" max="14302" width="10.5703125" style="1" customWidth="1"/>
    <col min="14303" max="14305" width="10.28515625" style="1" customWidth="1"/>
    <col min="14306" max="14306" width="12" style="1" customWidth="1"/>
    <col min="14307" max="14549" width="9.140625" style="1"/>
    <col min="14550" max="14550" width="5.140625" style="1" customWidth="1"/>
    <col min="14551" max="14551" width="52.42578125" style="1" customWidth="1"/>
    <col min="14552" max="14552" width="7.85546875" style="1" customWidth="1"/>
    <col min="14553" max="14554" width="8.7109375" style="1" customWidth="1"/>
    <col min="14555" max="14555" width="10.85546875" style="1" customWidth="1"/>
    <col min="14556" max="14556" width="10.42578125" style="1" customWidth="1"/>
    <col min="14557" max="14557" width="10.85546875" style="1" customWidth="1"/>
    <col min="14558" max="14558" width="10.5703125" style="1" customWidth="1"/>
    <col min="14559" max="14561" width="10.28515625" style="1" customWidth="1"/>
    <col min="14562" max="14562" width="12" style="1" customWidth="1"/>
    <col min="14563" max="14805" width="9.140625" style="1"/>
    <col min="14806" max="14806" width="5.140625" style="1" customWidth="1"/>
    <col min="14807" max="14807" width="52.42578125" style="1" customWidth="1"/>
    <col min="14808" max="14808" width="7.85546875" style="1" customWidth="1"/>
    <col min="14809" max="14810" width="8.7109375" style="1" customWidth="1"/>
    <col min="14811" max="14811" width="10.85546875" style="1" customWidth="1"/>
    <col min="14812" max="14812" width="10.42578125" style="1" customWidth="1"/>
    <col min="14813" max="14813" width="10.85546875" style="1" customWidth="1"/>
    <col min="14814" max="14814" width="10.5703125" style="1" customWidth="1"/>
    <col min="14815" max="14817" width="10.28515625" style="1" customWidth="1"/>
    <col min="14818" max="14818" width="12" style="1" customWidth="1"/>
    <col min="14819" max="15061" width="9.140625" style="1"/>
    <col min="15062" max="15062" width="5.140625" style="1" customWidth="1"/>
    <col min="15063" max="15063" width="52.42578125" style="1" customWidth="1"/>
    <col min="15064" max="15064" width="7.85546875" style="1" customWidth="1"/>
    <col min="15065" max="15066" width="8.7109375" style="1" customWidth="1"/>
    <col min="15067" max="15067" width="10.85546875" style="1" customWidth="1"/>
    <col min="15068" max="15068" width="10.42578125" style="1" customWidth="1"/>
    <col min="15069" max="15069" width="10.85546875" style="1" customWidth="1"/>
    <col min="15070" max="15070" width="10.5703125" style="1" customWidth="1"/>
    <col min="15071" max="15073" width="10.28515625" style="1" customWidth="1"/>
    <col min="15074" max="15074" width="12" style="1" customWidth="1"/>
    <col min="15075" max="15317" width="9.140625" style="1"/>
    <col min="15318" max="15318" width="5.140625" style="1" customWidth="1"/>
    <col min="15319" max="15319" width="52.42578125" style="1" customWidth="1"/>
    <col min="15320" max="15320" width="7.85546875" style="1" customWidth="1"/>
    <col min="15321" max="15322" width="8.7109375" style="1" customWidth="1"/>
    <col min="15323" max="15323" width="10.85546875" style="1" customWidth="1"/>
    <col min="15324" max="15324" width="10.42578125" style="1" customWidth="1"/>
    <col min="15325" max="15325" width="10.85546875" style="1" customWidth="1"/>
    <col min="15326" max="15326" width="10.5703125" style="1" customWidth="1"/>
    <col min="15327" max="15329" width="10.28515625" style="1" customWidth="1"/>
    <col min="15330" max="15330" width="12" style="1" customWidth="1"/>
    <col min="15331" max="15573" width="9.140625" style="1"/>
    <col min="15574" max="15574" width="5.140625" style="1" customWidth="1"/>
    <col min="15575" max="15575" width="52.42578125" style="1" customWidth="1"/>
    <col min="15576" max="15576" width="7.85546875" style="1" customWidth="1"/>
    <col min="15577" max="15578" width="8.7109375" style="1" customWidth="1"/>
    <col min="15579" max="15579" width="10.85546875" style="1" customWidth="1"/>
    <col min="15580" max="15580" width="10.42578125" style="1" customWidth="1"/>
    <col min="15581" max="15581" width="10.85546875" style="1" customWidth="1"/>
    <col min="15582" max="15582" width="10.5703125" style="1" customWidth="1"/>
    <col min="15583" max="15585" width="10.28515625" style="1" customWidth="1"/>
    <col min="15586" max="15586" width="12" style="1" customWidth="1"/>
    <col min="15587" max="15829" width="9.140625" style="1"/>
    <col min="15830" max="15830" width="5.140625" style="1" customWidth="1"/>
    <col min="15831" max="15831" width="52.42578125" style="1" customWidth="1"/>
    <col min="15832" max="15832" width="7.85546875" style="1" customWidth="1"/>
    <col min="15833" max="15834" width="8.7109375" style="1" customWidth="1"/>
    <col min="15835" max="15835" width="10.85546875" style="1" customWidth="1"/>
    <col min="15836" max="15836" width="10.42578125" style="1" customWidth="1"/>
    <col min="15837" max="15837" width="10.85546875" style="1" customWidth="1"/>
    <col min="15838" max="15838" width="10.5703125" style="1" customWidth="1"/>
    <col min="15839" max="15841" width="10.28515625" style="1" customWidth="1"/>
    <col min="15842" max="15842" width="12" style="1" customWidth="1"/>
    <col min="15843" max="16085" width="9.140625" style="1"/>
    <col min="16086" max="16086" width="5.140625" style="1" customWidth="1"/>
    <col min="16087" max="16087" width="52.42578125" style="1" customWidth="1"/>
    <col min="16088" max="16088" width="7.85546875" style="1" customWidth="1"/>
    <col min="16089" max="16090" width="8.7109375" style="1" customWidth="1"/>
    <col min="16091" max="16091" width="10.85546875" style="1" customWidth="1"/>
    <col min="16092" max="16092" width="10.42578125" style="1" customWidth="1"/>
    <col min="16093" max="16093" width="10.85546875" style="1" customWidth="1"/>
    <col min="16094" max="16094" width="10.5703125" style="1" customWidth="1"/>
    <col min="16095" max="16097" width="10.28515625" style="1" customWidth="1"/>
    <col min="16098" max="16098" width="12" style="1" customWidth="1"/>
    <col min="16099" max="16384" width="9.140625" style="1"/>
  </cols>
  <sheetData>
    <row r="1" spans="1:12">
      <c r="A1" s="189" t="s">
        <v>466</v>
      </c>
      <c r="B1" s="189"/>
    </row>
    <row r="2" spans="1:12">
      <c r="B2" s="19" t="s">
        <v>467</v>
      </c>
      <c r="K2" s="189" t="s">
        <v>478</v>
      </c>
      <c r="L2" s="189"/>
    </row>
    <row r="3" spans="1:12">
      <c r="B3" s="2"/>
      <c r="C3" s="2"/>
      <c r="D3" s="2"/>
      <c r="E3" s="2"/>
      <c r="F3" s="2"/>
      <c r="G3" s="2"/>
      <c r="H3" s="2"/>
      <c r="I3" s="2"/>
    </row>
    <row r="4" spans="1:12" ht="15.75" customHeight="1">
      <c r="A4" s="187" t="s">
        <v>0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8"/>
    </row>
    <row r="5" spans="1:12" ht="15.75" customHeight="1">
      <c r="B5" s="3"/>
      <c r="C5" s="2"/>
      <c r="D5" s="2"/>
      <c r="E5" s="2"/>
      <c r="F5" s="2"/>
      <c r="G5" s="2"/>
      <c r="H5" s="2"/>
      <c r="I5" s="2"/>
    </row>
    <row r="6" spans="1:12" ht="17.25" hidden="1" customHeight="1">
      <c r="B6" s="2" t="s">
        <v>1</v>
      </c>
      <c r="C6" s="2"/>
      <c r="D6" s="2"/>
      <c r="E6" s="2"/>
      <c r="F6" s="2"/>
      <c r="G6" s="2"/>
      <c r="H6" s="2"/>
      <c r="I6" s="2"/>
    </row>
    <row r="7" spans="1:12" ht="15.75">
      <c r="B7" s="236" t="s">
        <v>2</v>
      </c>
      <c r="C7" s="236"/>
      <c r="D7" s="236"/>
      <c r="E7" s="236"/>
      <c r="F7" s="236"/>
      <c r="G7" s="236"/>
      <c r="H7" s="236"/>
      <c r="I7" s="236"/>
      <c r="J7" s="236"/>
      <c r="K7" s="236"/>
    </row>
    <row r="8" spans="1:12" ht="15">
      <c r="B8" s="237" t="str">
        <f>'[1]55'!B6:K6</f>
        <v>la data de  31.12.2023</v>
      </c>
      <c r="C8" s="237"/>
      <c r="D8" s="237"/>
      <c r="E8" s="237"/>
      <c r="F8" s="237"/>
      <c r="G8" s="237"/>
      <c r="H8" s="237"/>
      <c r="I8" s="237"/>
      <c r="J8" s="237"/>
      <c r="K8" s="237"/>
    </row>
    <row r="9" spans="1:12" ht="12.75" hidden="1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4"/>
    </row>
    <row r="10" spans="1:12" ht="13.5" thickBot="1">
      <c r="A10" s="22"/>
      <c r="B10" s="23"/>
      <c r="C10" s="23">
        <f>'[1]54.1'!I8-C13</f>
        <v>0</v>
      </c>
      <c r="D10" s="23">
        <f>'[1]54.1'!J8-D13</f>
        <v>0</v>
      </c>
      <c r="E10" s="23">
        <f>'[1]54.1'!K8-E13</f>
        <v>0</v>
      </c>
      <c r="F10" s="23">
        <f>'[1]54.1'!L8-F13</f>
        <v>-10000</v>
      </c>
      <c r="G10" s="23">
        <f>'[1]54.1'!M8-G13</f>
        <v>0</v>
      </c>
      <c r="H10" s="23">
        <f>'[1]54.1'!N8-H13</f>
        <v>0</v>
      </c>
      <c r="I10" s="23">
        <f>'[1]54.1'!O8-I13</f>
        <v>0</v>
      </c>
      <c r="J10" s="23">
        <f>'[1]54.1'!P8-J13</f>
        <v>0</v>
      </c>
      <c r="K10" s="23">
        <f>'[1]54.1'!Q8-K13</f>
        <v>0</v>
      </c>
      <c r="L10" s="24" t="s">
        <v>3</v>
      </c>
    </row>
    <row r="11" spans="1:12" ht="82.5" customHeight="1" thickBot="1">
      <c r="A11" s="238" t="s">
        <v>4</v>
      </c>
      <c r="B11" s="239"/>
      <c r="C11" s="168" t="str">
        <f>'[1]51'!C9</f>
        <v>Cod indica tor</v>
      </c>
      <c r="D11" s="169" t="str">
        <f>'[1]51'!D9</f>
        <v>Credite de angajament initiale</v>
      </c>
      <c r="E11" s="169" t="str">
        <f>'[1]51'!E9</f>
        <v xml:space="preserve">Credite de angajament  finale </v>
      </c>
      <c r="F11" s="169" t="str">
        <f>'[1]51'!F9</f>
        <v xml:space="preserve">Credite  bugetare  initiale </v>
      </c>
      <c r="G11" s="169" t="str">
        <f>'[1]51'!G9</f>
        <v>Credite bugetare  finale</v>
      </c>
      <c r="H11" s="169" t="str">
        <f>'[1]51'!H9</f>
        <v>Angajamente 
bugetare</v>
      </c>
      <c r="I11" s="169" t="str">
        <f>'[1]51'!I9</f>
        <v>Angajamente 
legale</v>
      </c>
      <c r="J11" s="169" t="str">
        <f>'[1]51'!J9</f>
        <v>Plati 
efectuate</v>
      </c>
      <c r="K11" s="169" t="str">
        <f>'[1]51'!K9</f>
        <v>Angajamente 
legale de platit</v>
      </c>
      <c r="L11" s="169" t="str">
        <f>'[1]51'!L9</f>
        <v>Cheltuieli efective</v>
      </c>
    </row>
    <row r="12" spans="1:12" ht="12" customHeight="1">
      <c r="A12" s="240">
        <v>0</v>
      </c>
      <c r="B12" s="241"/>
      <c r="C12" s="25">
        <v>1</v>
      </c>
      <c r="D12" s="25">
        <v>1</v>
      </c>
      <c r="E12" s="25">
        <v>2</v>
      </c>
      <c r="F12" s="25">
        <v>3</v>
      </c>
      <c r="G12" s="25">
        <v>4</v>
      </c>
      <c r="H12" s="25">
        <v>5</v>
      </c>
      <c r="I12" s="25">
        <v>6</v>
      </c>
      <c r="J12" s="25">
        <v>7</v>
      </c>
      <c r="K12" s="25">
        <v>8</v>
      </c>
      <c r="L12" s="174">
        <v>9</v>
      </c>
    </row>
    <row r="13" spans="1:12" ht="47.25" customHeight="1">
      <c r="A13" s="242" t="s">
        <v>468</v>
      </c>
      <c r="B13" s="243"/>
      <c r="C13" s="26"/>
      <c r="D13" s="27">
        <f t="shared" ref="D13:L13" si="0">D14+D187</f>
        <v>0</v>
      </c>
      <c r="E13" s="27">
        <f>E258</f>
        <v>0</v>
      </c>
      <c r="F13" s="27">
        <f t="shared" si="0"/>
        <v>2756000</v>
      </c>
      <c r="G13" s="27">
        <f t="shared" si="0"/>
        <v>2751000</v>
      </c>
      <c r="H13" s="27">
        <f t="shared" si="0"/>
        <v>2743364</v>
      </c>
      <c r="I13" s="27">
        <f t="shared" si="0"/>
        <v>2743364</v>
      </c>
      <c r="J13" s="27">
        <f t="shared" si="0"/>
        <v>2743364</v>
      </c>
      <c r="K13" s="27">
        <f t="shared" si="0"/>
        <v>0</v>
      </c>
      <c r="L13" s="28">
        <f t="shared" si="0"/>
        <v>2804755</v>
      </c>
    </row>
    <row r="14" spans="1:12" ht="20.25" customHeight="1">
      <c r="A14" s="224" t="s">
        <v>5</v>
      </c>
      <c r="B14" s="225"/>
      <c r="C14" s="29"/>
      <c r="D14" s="29"/>
      <c r="E14" s="29"/>
      <c r="F14" s="30">
        <f t="shared" ref="F14:L14" si="1">F15+F170+F174+F184</f>
        <v>2756000</v>
      </c>
      <c r="G14" s="30">
        <f t="shared" si="1"/>
        <v>2751000</v>
      </c>
      <c r="H14" s="30">
        <f t="shared" si="1"/>
        <v>2743364</v>
      </c>
      <c r="I14" s="30">
        <f t="shared" si="1"/>
        <v>2743364</v>
      </c>
      <c r="J14" s="30">
        <f t="shared" si="1"/>
        <v>2743364</v>
      </c>
      <c r="K14" s="30">
        <f t="shared" si="1"/>
        <v>0</v>
      </c>
      <c r="L14" s="31">
        <f t="shared" si="1"/>
        <v>2804564</v>
      </c>
    </row>
    <row r="15" spans="1:12" ht="31.5" customHeight="1">
      <c r="A15" s="190" t="s">
        <v>6</v>
      </c>
      <c r="B15" s="191"/>
      <c r="C15" s="192"/>
      <c r="D15" s="32">
        <f t="shared" ref="D15:L15" si="2">D16+D52+D130+D158</f>
        <v>0</v>
      </c>
      <c r="E15" s="32">
        <f t="shared" si="2"/>
        <v>0</v>
      </c>
      <c r="F15" s="32">
        <f t="shared" si="2"/>
        <v>2756000</v>
      </c>
      <c r="G15" s="32">
        <f t="shared" si="2"/>
        <v>2751000</v>
      </c>
      <c r="H15" s="32">
        <f t="shared" si="2"/>
        <v>2743364</v>
      </c>
      <c r="I15" s="32">
        <f t="shared" si="2"/>
        <v>2743364</v>
      </c>
      <c r="J15" s="32">
        <f t="shared" si="2"/>
        <v>2743364</v>
      </c>
      <c r="K15" s="32">
        <f t="shared" si="2"/>
        <v>0</v>
      </c>
      <c r="L15" s="175">
        <f t="shared" si="2"/>
        <v>2804564</v>
      </c>
    </row>
    <row r="16" spans="1:12" s="6" customFormat="1" ht="27.75" customHeight="1">
      <c r="A16" s="226" t="s">
        <v>469</v>
      </c>
      <c r="B16" s="227"/>
      <c r="C16" s="33" t="s">
        <v>7</v>
      </c>
      <c r="D16" s="33"/>
      <c r="E16" s="33"/>
      <c r="F16" s="34">
        <f t="shared" ref="F16:L16" si="3">F17+F35+F43</f>
        <v>2700000</v>
      </c>
      <c r="G16" s="34">
        <f t="shared" si="3"/>
        <v>2680000</v>
      </c>
      <c r="H16" s="34">
        <f t="shared" si="3"/>
        <v>2677560</v>
      </c>
      <c r="I16" s="34">
        <f t="shared" si="3"/>
        <v>2677560</v>
      </c>
      <c r="J16" s="34">
        <f t="shared" si="3"/>
        <v>2677560</v>
      </c>
      <c r="K16" s="34">
        <f t="shared" si="3"/>
        <v>0</v>
      </c>
      <c r="L16" s="176">
        <f t="shared" si="3"/>
        <v>2716676</v>
      </c>
    </row>
    <row r="17" spans="1:12" ht="17.25" customHeight="1">
      <c r="A17" s="35" t="s">
        <v>476</v>
      </c>
      <c r="B17" s="36"/>
      <c r="C17" s="37" t="s">
        <v>8</v>
      </c>
      <c r="D17" s="37"/>
      <c r="E17" s="37"/>
      <c r="F17" s="38">
        <f t="shared" ref="F17:L17" si="4">F18+F22+F23+F27+F26+F28+F29+F30+F31+F32+F34+F33</f>
        <v>2613000</v>
      </c>
      <c r="G17" s="38">
        <f t="shared" si="4"/>
        <v>2621000</v>
      </c>
      <c r="H17" s="38">
        <f t="shared" si="4"/>
        <v>2619183</v>
      </c>
      <c r="I17" s="38">
        <f t="shared" si="4"/>
        <v>2619183</v>
      </c>
      <c r="J17" s="38">
        <f t="shared" si="4"/>
        <v>2619183</v>
      </c>
      <c r="K17" s="38">
        <f t="shared" si="4"/>
        <v>0</v>
      </c>
      <c r="L17" s="177">
        <f t="shared" si="4"/>
        <v>2656896</v>
      </c>
    </row>
    <row r="18" spans="1:12" ht="17.25" customHeight="1">
      <c r="A18" s="39"/>
      <c r="B18" s="40" t="s">
        <v>9</v>
      </c>
      <c r="C18" s="41" t="s">
        <v>10</v>
      </c>
      <c r="D18" s="41"/>
      <c r="E18" s="41"/>
      <c r="F18" s="42">
        <f>'[1]54.1'!L13</f>
        <v>2504000</v>
      </c>
      <c r="G18" s="42">
        <f>'[1]54.1'!M13</f>
        <v>2547000</v>
      </c>
      <c r="H18" s="42">
        <f>'[1]54.1'!N13</f>
        <v>2546054</v>
      </c>
      <c r="I18" s="42">
        <f>'[1]54.1'!O13</f>
        <v>2546054</v>
      </c>
      <c r="J18" s="42">
        <f>'[1]54.1'!P13</f>
        <v>2546054</v>
      </c>
      <c r="K18" s="42">
        <f>'[1]54.1'!Q13</f>
        <v>0</v>
      </c>
      <c r="L18" s="178">
        <f>'[1]54.1'!R13</f>
        <v>2584217</v>
      </c>
    </row>
    <row r="19" spans="1:12" s="7" customFormat="1" ht="16.5" hidden="1" customHeight="1">
      <c r="A19" s="43"/>
      <c r="B19" s="44" t="s">
        <v>11</v>
      </c>
      <c r="C19" s="45" t="s">
        <v>12</v>
      </c>
      <c r="D19" s="45"/>
      <c r="E19" s="45"/>
      <c r="F19" s="42">
        <f t="shared" ref="F19:F32" si="5">G19</f>
        <v>0</v>
      </c>
      <c r="G19" s="42">
        <f t="shared" ref="G19:G32" si="6">J19</f>
        <v>0</v>
      </c>
      <c r="H19" s="46"/>
      <c r="I19" s="47">
        <f t="shared" ref="I19:I27" si="7">H19</f>
        <v>0</v>
      </c>
      <c r="J19" s="46"/>
      <c r="K19" s="47">
        <f t="shared" ref="K19:K27" si="8">I19-J19</f>
        <v>0</v>
      </c>
      <c r="L19" s="48"/>
    </row>
    <row r="20" spans="1:12" s="7" customFormat="1" ht="17.25" hidden="1" customHeight="1">
      <c r="A20" s="43"/>
      <c r="B20" s="44" t="s">
        <v>13</v>
      </c>
      <c r="C20" s="45" t="s">
        <v>14</v>
      </c>
      <c r="D20" s="45"/>
      <c r="E20" s="45"/>
      <c r="F20" s="42">
        <f t="shared" si="5"/>
        <v>0</v>
      </c>
      <c r="G20" s="42">
        <f t="shared" si="6"/>
        <v>0</v>
      </c>
      <c r="H20" s="46"/>
      <c r="I20" s="47">
        <f t="shared" si="7"/>
        <v>0</v>
      </c>
      <c r="J20" s="46"/>
      <c r="K20" s="47">
        <f t="shared" si="8"/>
        <v>0</v>
      </c>
      <c r="L20" s="48"/>
    </row>
    <row r="21" spans="1:12" s="7" customFormat="1" ht="17.25" hidden="1" customHeight="1">
      <c r="A21" s="43"/>
      <c r="B21" s="44" t="s">
        <v>15</v>
      </c>
      <c r="C21" s="45" t="s">
        <v>16</v>
      </c>
      <c r="D21" s="45"/>
      <c r="E21" s="45"/>
      <c r="F21" s="42">
        <f t="shared" si="5"/>
        <v>0</v>
      </c>
      <c r="G21" s="42">
        <f t="shared" si="6"/>
        <v>0</v>
      </c>
      <c r="H21" s="46"/>
      <c r="I21" s="47">
        <f t="shared" si="7"/>
        <v>0</v>
      </c>
      <c r="J21" s="46"/>
      <c r="K21" s="47">
        <f t="shared" si="8"/>
        <v>0</v>
      </c>
      <c r="L21" s="48"/>
    </row>
    <row r="22" spans="1:12" ht="17.25" customHeight="1">
      <c r="A22" s="39"/>
      <c r="B22" s="40" t="s">
        <v>17</v>
      </c>
      <c r="C22" s="41" t="s">
        <v>18</v>
      </c>
      <c r="D22" s="41"/>
      <c r="E22" s="41"/>
      <c r="F22" s="42">
        <f t="shared" si="5"/>
        <v>0</v>
      </c>
      <c r="G22" s="42">
        <f t="shared" si="6"/>
        <v>0</v>
      </c>
      <c r="H22" s="49"/>
      <c r="I22" s="47">
        <f t="shared" si="7"/>
        <v>0</v>
      </c>
      <c r="J22" s="49"/>
      <c r="K22" s="47">
        <f t="shared" si="8"/>
        <v>0</v>
      </c>
      <c r="L22" s="50"/>
    </row>
    <row r="23" spans="1:12" ht="17.25" customHeight="1">
      <c r="A23" s="39"/>
      <c r="B23" s="40" t="s">
        <v>19</v>
      </c>
      <c r="C23" s="41" t="s">
        <v>20</v>
      </c>
      <c r="D23" s="41"/>
      <c r="E23" s="41"/>
      <c r="F23" s="42">
        <f t="shared" si="5"/>
        <v>0</v>
      </c>
      <c r="G23" s="42">
        <f t="shared" si="6"/>
        <v>0</v>
      </c>
      <c r="H23" s="49"/>
      <c r="I23" s="47">
        <f t="shared" si="7"/>
        <v>0</v>
      </c>
      <c r="J23" s="49"/>
      <c r="K23" s="47">
        <f t="shared" si="8"/>
        <v>0</v>
      </c>
      <c r="L23" s="50"/>
    </row>
    <row r="24" spans="1:12" ht="17.25" hidden="1" customHeight="1">
      <c r="A24" s="39"/>
      <c r="B24" s="40" t="s">
        <v>21</v>
      </c>
      <c r="C24" s="41" t="s">
        <v>22</v>
      </c>
      <c r="D24" s="41"/>
      <c r="E24" s="41"/>
      <c r="F24" s="42">
        <f t="shared" si="5"/>
        <v>0</v>
      </c>
      <c r="G24" s="42">
        <f t="shared" si="6"/>
        <v>0</v>
      </c>
      <c r="H24" s="49"/>
      <c r="I24" s="47">
        <f t="shared" si="7"/>
        <v>0</v>
      </c>
      <c r="J24" s="49"/>
      <c r="K24" s="47">
        <f t="shared" si="8"/>
        <v>0</v>
      </c>
      <c r="L24" s="50"/>
    </row>
    <row r="25" spans="1:12" ht="14.25" hidden="1" customHeight="1">
      <c r="A25" s="39"/>
      <c r="B25" s="40" t="s">
        <v>23</v>
      </c>
      <c r="C25" s="41" t="s">
        <v>24</v>
      </c>
      <c r="D25" s="41"/>
      <c r="E25" s="41"/>
      <c r="F25" s="42">
        <f t="shared" si="5"/>
        <v>0</v>
      </c>
      <c r="G25" s="42">
        <f t="shared" si="6"/>
        <v>0</v>
      </c>
      <c r="H25" s="47"/>
      <c r="I25" s="47">
        <f t="shared" si="7"/>
        <v>0</v>
      </c>
      <c r="J25" s="47"/>
      <c r="K25" s="47">
        <f t="shared" si="8"/>
        <v>0</v>
      </c>
      <c r="L25" s="51"/>
    </row>
    <row r="26" spans="1:12" ht="17.25" hidden="1" customHeight="1">
      <c r="A26" s="39"/>
      <c r="B26" s="40" t="s">
        <v>25</v>
      </c>
      <c r="C26" s="41" t="s">
        <v>26</v>
      </c>
      <c r="D26" s="41"/>
      <c r="E26" s="41"/>
      <c r="F26" s="42">
        <f t="shared" si="5"/>
        <v>0</v>
      </c>
      <c r="G26" s="42">
        <f t="shared" si="6"/>
        <v>0</v>
      </c>
      <c r="H26" s="47"/>
      <c r="I26" s="47">
        <f t="shared" si="7"/>
        <v>0</v>
      </c>
      <c r="J26" s="47"/>
      <c r="K26" s="47">
        <f t="shared" si="8"/>
        <v>0</v>
      </c>
      <c r="L26" s="51"/>
    </row>
    <row r="27" spans="1:12" ht="17.25" hidden="1" customHeight="1">
      <c r="A27" s="39"/>
      <c r="B27" s="40" t="s">
        <v>27</v>
      </c>
      <c r="C27" s="41" t="s">
        <v>28</v>
      </c>
      <c r="D27" s="41"/>
      <c r="E27" s="41"/>
      <c r="F27" s="42">
        <f t="shared" si="5"/>
        <v>0</v>
      </c>
      <c r="G27" s="42">
        <f t="shared" si="6"/>
        <v>0</v>
      </c>
      <c r="H27" s="47"/>
      <c r="I27" s="47">
        <f t="shared" si="7"/>
        <v>0</v>
      </c>
      <c r="J27" s="47"/>
      <c r="K27" s="47">
        <f t="shared" si="8"/>
        <v>0</v>
      </c>
      <c r="L27" s="51"/>
    </row>
    <row r="28" spans="1:12" ht="15" customHeight="1">
      <c r="A28" s="39"/>
      <c r="B28" s="40" t="s">
        <v>29</v>
      </c>
      <c r="C28" s="41" t="s">
        <v>30</v>
      </c>
      <c r="D28" s="41"/>
      <c r="E28" s="41"/>
      <c r="F28" s="42">
        <f>'[1]54.1'!L14</f>
        <v>3000</v>
      </c>
      <c r="G28" s="42">
        <f>'[1]54.1'!M14</f>
        <v>0</v>
      </c>
      <c r="H28" s="42">
        <f>'[1]54.1'!N14</f>
        <v>0</v>
      </c>
      <c r="I28" s="42">
        <f>'[1]54.1'!O14</f>
        <v>0</v>
      </c>
      <c r="J28" s="42">
        <f>'[1]54.1'!P14</f>
        <v>0</v>
      </c>
      <c r="K28" s="42">
        <f>'[1]54.1'!Q14</f>
        <v>0</v>
      </c>
      <c r="L28" s="178">
        <f>'[1]54.1'!R14</f>
        <v>0</v>
      </c>
    </row>
    <row r="29" spans="1:12" ht="15" customHeight="1">
      <c r="A29" s="52"/>
      <c r="B29" s="53" t="s">
        <v>31</v>
      </c>
      <c r="C29" s="41" t="s">
        <v>32</v>
      </c>
      <c r="D29" s="41"/>
      <c r="E29" s="41"/>
      <c r="F29" s="42">
        <f>'[1]54.1'!L15</f>
        <v>2000</v>
      </c>
      <c r="G29" s="42">
        <f>'[1]54.1'!M15</f>
        <v>0</v>
      </c>
      <c r="H29" s="42">
        <f>'[1]54.1'!N15</f>
        <v>0</v>
      </c>
      <c r="I29" s="42">
        <f>'[1]54.1'!O15</f>
        <v>0</v>
      </c>
      <c r="J29" s="42">
        <f>'[1]54.1'!P15</f>
        <v>0</v>
      </c>
      <c r="K29" s="42">
        <f>'[1]54.1'!Q15</f>
        <v>0</v>
      </c>
      <c r="L29" s="178">
        <f>'[1]54.1'!R15</f>
        <v>0</v>
      </c>
    </row>
    <row r="30" spans="1:12" ht="15" customHeight="1">
      <c r="A30" s="52"/>
      <c r="B30" s="53" t="s">
        <v>33</v>
      </c>
      <c r="C30" s="41" t="s">
        <v>34</v>
      </c>
      <c r="D30" s="41"/>
      <c r="E30" s="41"/>
      <c r="F30" s="42">
        <f t="shared" si="5"/>
        <v>0</v>
      </c>
      <c r="G30" s="42">
        <f t="shared" si="6"/>
        <v>0</v>
      </c>
      <c r="H30" s="47"/>
      <c r="I30" s="47"/>
      <c r="J30" s="47"/>
      <c r="K30" s="47"/>
      <c r="L30" s="51"/>
    </row>
    <row r="31" spans="1:12" ht="15" hidden="1" customHeight="1">
      <c r="A31" s="52"/>
      <c r="B31" s="53" t="s">
        <v>35</v>
      </c>
      <c r="C31" s="41" t="s">
        <v>36</v>
      </c>
      <c r="D31" s="41"/>
      <c r="E31" s="41"/>
      <c r="F31" s="42">
        <f t="shared" si="5"/>
        <v>0</v>
      </c>
      <c r="G31" s="42">
        <f t="shared" si="6"/>
        <v>0</v>
      </c>
      <c r="H31" s="47"/>
      <c r="I31" s="47"/>
      <c r="J31" s="47"/>
      <c r="K31" s="47"/>
      <c r="L31" s="51"/>
    </row>
    <row r="32" spans="1:12" ht="15" customHeight="1">
      <c r="A32" s="52"/>
      <c r="B32" s="53" t="s">
        <v>37</v>
      </c>
      <c r="C32" s="41" t="s">
        <v>38</v>
      </c>
      <c r="D32" s="41"/>
      <c r="E32" s="41"/>
      <c r="F32" s="42">
        <f t="shared" si="5"/>
        <v>0</v>
      </c>
      <c r="G32" s="42">
        <f t="shared" si="6"/>
        <v>0</v>
      </c>
      <c r="H32" s="47"/>
      <c r="I32" s="47"/>
      <c r="J32" s="47"/>
      <c r="K32" s="47"/>
      <c r="L32" s="51"/>
    </row>
    <row r="33" spans="1:12" ht="15" customHeight="1">
      <c r="A33" s="52"/>
      <c r="B33" s="53" t="s">
        <v>470</v>
      </c>
      <c r="C33" s="41" t="s">
        <v>471</v>
      </c>
      <c r="D33" s="41"/>
      <c r="E33" s="41"/>
      <c r="F33" s="42">
        <f>'[1]54.1'!L16</f>
        <v>95000</v>
      </c>
      <c r="G33" s="42">
        <f>'[1]54.1'!M16</f>
        <v>73000</v>
      </c>
      <c r="H33" s="42">
        <f>'[1]54.1'!N16</f>
        <v>72620</v>
      </c>
      <c r="I33" s="42">
        <f>'[1]54.1'!O16</f>
        <v>72620</v>
      </c>
      <c r="J33" s="42">
        <f>'[1]54.1'!P16</f>
        <v>72620</v>
      </c>
      <c r="K33" s="42">
        <f>'[1]54.1'!Q16</f>
        <v>0</v>
      </c>
      <c r="L33" s="178">
        <f>'[1]54.1'!R16</f>
        <v>72170</v>
      </c>
    </row>
    <row r="34" spans="1:12" ht="15" customHeight="1">
      <c r="A34" s="52"/>
      <c r="B34" s="40" t="s">
        <v>39</v>
      </c>
      <c r="C34" s="41" t="s">
        <v>40</v>
      </c>
      <c r="D34" s="41"/>
      <c r="E34" s="41"/>
      <c r="F34" s="42">
        <f>'[1]54.1'!L17</f>
        <v>9000</v>
      </c>
      <c r="G34" s="42">
        <f>'[1]54.1'!M17</f>
        <v>1000</v>
      </c>
      <c r="H34" s="42">
        <f>'[1]54.1'!N17</f>
        <v>509</v>
      </c>
      <c r="I34" s="42">
        <f>'[1]54.1'!O17</f>
        <v>509</v>
      </c>
      <c r="J34" s="42">
        <f>'[1]54.1'!P17</f>
        <v>509</v>
      </c>
      <c r="K34" s="42">
        <f>'[1]54.1'!Q17</f>
        <v>0</v>
      </c>
      <c r="L34" s="178">
        <f>'[1]54.1'!R17</f>
        <v>509</v>
      </c>
    </row>
    <row r="35" spans="1:12" ht="17.25" customHeight="1">
      <c r="A35" s="35" t="s">
        <v>475</v>
      </c>
      <c r="B35" s="54"/>
      <c r="C35" s="37" t="s">
        <v>41</v>
      </c>
      <c r="D35" s="37"/>
      <c r="E35" s="37"/>
      <c r="F35" s="55">
        <f>F41+F42</f>
        <v>0</v>
      </c>
      <c r="G35" s="55">
        <f t="shared" ref="G35:L35" si="9">G41+G42</f>
        <v>0</v>
      </c>
      <c r="H35" s="55">
        <f t="shared" si="9"/>
        <v>0</v>
      </c>
      <c r="I35" s="55">
        <f t="shared" si="9"/>
        <v>0</v>
      </c>
      <c r="J35" s="55">
        <f t="shared" si="9"/>
        <v>0</v>
      </c>
      <c r="K35" s="55">
        <f t="shared" si="9"/>
        <v>0</v>
      </c>
      <c r="L35" s="70">
        <f t="shared" si="9"/>
        <v>0</v>
      </c>
    </row>
    <row r="36" spans="1:12" ht="13.5" hidden="1" customHeight="1">
      <c r="A36" s="52"/>
      <c r="B36" s="40" t="s">
        <v>42</v>
      </c>
      <c r="C36" s="41" t="s">
        <v>43</v>
      </c>
      <c r="D36" s="41"/>
      <c r="E36" s="41"/>
      <c r="F36" s="56"/>
      <c r="G36" s="11"/>
      <c r="H36" s="47"/>
      <c r="I36" s="11">
        <f>H36</f>
        <v>0</v>
      </c>
      <c r="J36" s="11"/>
      <c r="K36" s="56">
        <f>H36-J36</f>
        <v>0</v>
      </c>
      <c r="L36" s="57"/>
    </row>
    <row r="37" spans="1:12" ht="13.5" hidden="1" customHeight="1">
      <c r="A37" s="52"/>
      <c r="B37" s="40" t="s">
        <v>44</v>
      </c>
      <c r="C37" s="41" t="s">
        <v>45</v>
      </c>
      <c r="D37" s="41"/>
      <c r="E37" s="41"/>
      <c r="F37" s="56"/>
      <c r="G37" s="11"/>
      <c r="H37" s="47"/>
      <c r="I37" s="11">
        <f>H37</f>
        <v>0</v>
      </c>
      <c r="J37" s="11"/>
      <c r="K37" s="56">
        <f>H37-J37</f>
        <v>0</v>
      </c>
      <c r="L37" s="57"/>
    </row>
    <row r="38" spans="1:12" ht="17.25" hidden="1" customHeight="1">
      <c r="A38" s="52"/>
      <c r="B38" s="40" t="s">
        <v>46</v>
      </c>
      <c r="C38" s="41" t="s">
        <v>47</v>
      </c>
      <c r="D38" s="41"/>
      <c r="E38" s="41"/>
      <c r="F38" s="56"/>
      <c r="G38" s="11"/>
      <c r="H38" s="47"/>
      <c r="I38" s="11">
        <f>H38</f>
        <v>0</v>
      </c>
      <c r="J38" s="11"/>
      <c r="K38" s="56">
        <f>H38-J38</f>
        <v>0</v>
      </c>
      <c r="L38" s="57"/>
    </row>
    <row r="39" spans="1:12" ht="15.75" hidden="1" customHeight="1">
      <c r="A39" s="52"/>
      <c r="B39" s="40" t="s">
        <v>48</v>
      </c>
      <c r="C39" s="41" t="s">
        <v>49</v>
      </c>
      <c r="D39" s="41"/>
      <c r="E39" s="41"/>
      <c r="F39" s="56"/>
      <c r="G39" s="11"/>
      <c r="H39" s="47"/>
      <c r="I39" s="11">
        <f>H39</f>
        <v>0</v>
      </c>
      <c r="J39" s="11"/>
      <c r="K39" s="56">
        <f>H39-J39</f>
        <v>0</v>
      </c>
      <c r="L39" s="57"/>
    </row>
    <row r="40" spans="1:12" ht="15.75" hidden="1" customHeight="1">
      <c r="A40" s="52"/>
      <c r="B40" s="53" t="s">
        <v>50</v>
      </c>
      <c r="C40" s="41" t="s">
        <v>51</v>
      </c>
      <c r="D40" s="41"/>
      <c r="E40" s="41"/>
      <c r="F40" s="56"/>
      <c r="G40" s="11"/>
      <c r="H40" s="47"/>
      <c r="I40" s="11">
        <f>H40</f>
        <v>0</v>
      </c>
      <c r="J40" s="11"/>
      <c r="K40" s="56">
        <f>H40-J40</f>
        <v>0</v>
      </c>
      <c r="L40" s="57"/>
    </row>
    <row r="41" spans="1:12" ht="15.75" customHeight="1">
      <c r="A41" s="52"/>
      <c r="B41" s="53" t="s">
        <v>52</v>
      </c>
      <c r="C41" s="41" t="s">
        <v>53</v>
      </c>
      <c r="D41" s="41"/>
      <c r="E41" s="41"/>
      <c r="F41" s="11">
        <f>'[1]54.1'!L18</f>
        <v>0</v>
      </c>
      <c r="G41" s="11">
        <f>'[1]54.1'!M18</f>
        <v>0</v>
      </c>
      <c r="H41" s="11">
        <f>'[1]54.1'!N18</f>
        <v>0</v>
      </c>
      <c r="I41" s="11">
        <f>'[1]54.1'!O18</f>
        <v>0</v>
      </c>
      <c r="J41" s="11">
        <f>'[1]54.1'!P18</f>
        <v>0</v>
      </c>
      <c r="K41" s="11">
        <f>'[1]54.1'!Q18</f>
        <v>0</v>
      </c>
      <c r="L41" s="100">
        <f>'[1]54.1'!R18</f>
        <v>0</v>
      </c>
    </row>
    <row r="42" spans="1:12" ht="13.5" customHeight="1">
      <c r="A42" s="39"/>
      <c r="B42" s="40" t="s">
        <v>54</v>
      </c>
      <c r="C42" s="41" t="s">
        <v>55</v>
      </c>
      <c r="D42" s="41"/>
      <c r="E42" s="41"/>
      <c r="F42" s="11">
        <f>'[1]54.1'!L19</f>
        <v>0</v>
      </c>
      <c r="G42" s="11">
        <f>'[1]54.1'!M19</f>
        <v>0</v>
      </c>
      <c r="H42" s="11">
        <f>'[1]54.1'!N19</f>
        <v>0</v>
      </c>
      <c r="I42" s="11">
        <f>'[1]54.1'!O19</f>
        <v>0</v>
      </c>
      <c r="J42" s="11">
        <f>'[1]54.1'!P19</f>
        <v>0</v>
      </c>
      <c r="K42" s="11">
        <f>'[1]54.1'!Q19</f>
        <v>0</v>
      </c>
      <c r="L42" s="100">
        <f>'[1]54.1'!R19</f>
        <v>0</v>
      </c>
    </row>
    <row r="43" spans="1:12" ht="16.5" customHeight="1">
      <c r="A43" s="58" t="s">
        <v>56</v>
      </c>
      <c r="B43" s="59"/>
      <c r="C43" s="37" t="s">
        <v>57</v>
      </c>
      <c r="D43" s="37"/>
      <c r="E43" s="37"/>
      <c r="F43" s="55">
        <f t="shared" ref="F43:L43" si="10">F44+F45+F46+F47+F48+F50+F49</f>
        <v>87000</v>
      </c>
      <c r="G43" s="55">
        <f t="shared" si="10"/>
        <v>59000</v>
      </c>
      <c r="H43" s="55">
        <f t="shared" si="10"/>
        <v>58377</v>
      </c>
      <c r="I43" s="55">
        <f t="shared" si="10"/>
        <v>58377</v>
      </c>
      <c r="J43" s="55">
        <f t="shared" si="10"/>
        <v>58377</v>
      </c>
      <c r="K43" s="55">
        <f t="shared" si="10"/>
        <v>0</v>
      </c>
      <c r="L43" s="70">
        <f t="shared" si="10"/>
        <v>59780</v>
      </c>
    </row>
    <row r="44" spans="1:12" ht="16.5" hidden="1" customHeight="1">
      <c r="A44" s="52"/>
      <c r="B44" s="60" t="s">
        <v>58</v>
      </c>
      <c r="C44" s="41" t="s">
        <v>59</v>
      </c>
      <c r="D44" s="41"/>
      <c r="E44" s="41"/>
      <c r="F44" s="11">
        <f t="shared" ref="F44:F49" si="11">G44</f>
        <v>0</v>
      </c>
      <c r="G44" s="11">
        <f t="shared" ref="G44:G49" si="12">J44</f>
        <v>0</v>
      </c>
      <c r="H44" s="11"/>
      <c r="I44" s="11"/>
      <c r="J44" s="11"/>
      <c r="K44" s="11"/>
      <c r="L44" s="100"/>
    </row>
    <row r="45" spans="1:12" ht="16.5" hidden="1" customHeight="1">
      <c r="A45" s="61"/>
      <c r="B45" s="53" t="s">
        <v>60</v>
      </c>
      <c r="C45" s="41" t="s">
        <v>61</v>
      </c>
      <c r="D45" s="41"/>
      <c r="E45" s="41"/>
      <c r="F45" s="11">
        <f t="shared" si="11"/>
        <v>0</v>
      </c>
      <c r="G45" s="11">
        <f t="shared" si="12"/>
        <v>0</v>
      </c>
      <c r="H45" s="11"/>
      <c r="I45" s="11"/>
      <c r="J45" s="11"/>
      <c r="K45" s="11"/>
      <c r="L45" s="100"/>
    </row>
    <row r="46" spans="1:12" ht="16.5" hidden="1" customHeight="1">
      <c r="A46" s="61"/>
      <c r="B46" s="53" t="s">
        <v>62</v>
      </c>
      <c r="C46" s="41" t="s">
        <v>63</v>
      </c>
      <c r="D46" s="41"/>
      <c r="E46" s="41"/>
      <c r="F46" s="11">
        <f t="shared" si="11"/>
        <v>0</v>
      </c>
      <c r="G46" s="11">
        <f t="shared" si="12"/>
        <v>0</v>
      </c>
      <c r="H46" s="11"/>
      <c r="I46" s="11"/>
      <c r="J46" s="11"/>
      <c r="K46" s="11"/>
      <c r="L46" s="100"/>
    </row>
    <row r="47" spans="1:12" ht="16.5" hidden="1" customHeight="1">
      <c r="A47" s="61"/>
      <c r="B47" s="62" t="s">
        <v>64</v>
      </c>
      <c r="C47" s="41" t="s">
        <v>65</v>
      </c>
      <c r="D47" s="41"/>
      <c r="E47" s="41"/>
      <c r="F47" s="11">
        <f t="shared" si="11"/>
        <v>0</v>
      </c>
      <c r="G47" s="11">
        <f t="shared" si="12"/>
        <v>0</v>
      </c>
      <c r="H47" s="11"/>
      <c r="I47" s="11"/>
      <c r="J47" s="11"/>
      <c r="K47" s="11"/>
      <c r="L47" s="100"/>
    </row>
    <row r="48" spans="1:12" ht="16.5" hidden="1" customHeight="1">
      <c r="A48" s="61"/>
      <c r="B48" s="62" t="s">
        <v>66</v>
      </c>
      <c r="C48" s="41" t="s">
        <v>67</v>
      </c>
      <c r="D48" s="41"/>
      <c r="E48" s="41"/>
      <c r="F48" s="11">
        <f t="shared" si="11"/>
        <v>0</v>
      </c>
      <c r="G48" s="11">
        <f t="shared" si="12"/>
        <v>0</v>
      </c>
      <c r="H48" s="11"/>
      <c r="I48" s="11"/>
      <c r="J48" s="11"/>
      <c r="K48" s="11"/>
      <c r="L48" s="100"/>
    </row>
    <row r="49" spans="1:12" ht="16.5" hidden="1" customHeight="1">
      <c r="A49" s="61"/>
      <c r="B49" s="53" t="s">
        <v>68</v>
      </c>
      <c r="C49" s="41" t="s">
        <v>69</v>
      </c>
      <c r="D49" s="41"/>
      <c r="E49" s="41"/>
      <c r="F49" s="11">
        <f t="shared" si="11"/>
        <v>0</v>
      </c>
      <c r="G49" s="11">
        <f t="shared" si="12"/>
        <v>0</v>
      </c>
      <c r="H49" s="11"/>
      <c r="I49" s="11"/>
      <c r="J49" s="11"/>
      <c r="K49" s="11"/>
      <c r="L49" s="100"/>
    </row>
    <row r="50" spans="1:12" ht="16.5" customHeight="1">
      <c r="A50" s="61"/>
      <c r="B50" s="53" t="s">
        <v>70</v>
      </c>
      <c r="C50" s="41" t="s">
        <v>472</v>
      </c>
      <c r="D50" s="41"/>
      <c r="E50" s="41"/>
      <c r="F50" s="11">
        <f>'[1]54.1'!L21</f>
        <v>87000</v>
      </c>
      <c r="G50" s="11">
        <f>'[1]54.1'!M21</f>
        <v>59000</v>
      </c>
      <c r="H50" s="11">
        <f>'[1]54.1'!N21</f>
        <v>58377</v>
      </c>
      <c r="I50" s="11">
        <f>'[1]54.1'!O21</f>
        <v>58377</v>
      </c>
      <c r="J50" s="11">
        <f>'[1]54.1'!P21</f>
        <v>58377</v>
      </c>
      <c r="K50" s="11">
        <f>'[1]54.1'!Q21</f>
        <v>0</v>
      </c>
      <c r="L50" s="100">
        <f>'[1]54.1'!R21</f>
        <v>59780</v>
      </c>
    </row>
    <row r="51" spans="1:12" ht="14.25" hidden="1" customHeight="1">
      <c r="A51" s="61"/>
      <c r="B51" s="44"/>
      <c r="C51" s="63"/>
      <c r="D51" s="63"/>
      <c r="E51" s="63"/>
      <c r="F51" s="56"/>
      <c r="G51" s="64"/>
      <c r="H51" s="64"/>
      <c r="I51" s="47"/>
      <c r="J51" s="64"/>
      <c r="K51" s="47">
        <f>H51-J51</f>
        <v>0</v>
      </c>
      <c r="L51" s="65"/>
    </row>
    <row r="52" spans="1:12" s="6" customFormat="1" ht="33.75" customHeight="1">
      <c r="A52" s="228" t="s">
        <v>71</v>
      </c>
      <c r="B52" s="229"/>
      <c r="C52" s="66" t="s">
        <v>72</v>
      </c>
      <c r="D52" s="66"/>
      <c r="E52" s="66"/>
      <c r="F52" s="67">
        <f t="shared" ref="F52:L52" si="13">F53+F64+F65+F68+F73+F77+F80+F81+F82+F83+F84+F85+F86+F87+F88+F89+F90+F91+F92+F93+F94+F98+F99+F100</f>
        <v>45000</v>
      </c>
      <c r="G52" s="67">
        <f t="shared" si="13"/>
        <v>70000</v>
      </c>
      <c r="H52" s="67">
        <f t="shared" si="13"/>
        <v>65804</v>
      </c>
      <c r="I52" s="67">
        <f t="shared" si="13"/>
        <v>65804</v>
      </c>
      <c r="J52" s="67">
        <f t="shared" si="13"/>
        <v>65804</v>
      </c>
      <c r="K52" s="67">
        <f t="shared" si="13"/>
        <v>0</v>
      </c>
      <c r="L52" s="68">
        <f t="shared" si="13"/>
        <v>87888</v>
      </c>
    </row>
    <row r="53" spans="1:12" ht="18" customHeight="1">
      <c r="A53" s="69" t="s">
        <v>73</v>
      </c>
      <c r="B53" s="54"/>
      <c r="C53" s="37" t="s">
        <v>74</v>
      </c>
      <c r="D53" s="37"/>
      <c r="E53" s="37"/>
      <c r="F53" s="55">
        <f t="shared" ref="F53:K53" si="14">F54+F55+F56+F57+F58+F59+F61+F60+F62+F63</f>
        <v>41000</v>
      </c>
      <c r="G53" s="55">
        <f t="shared" si="14"/>
        <v>68982</v>
      </c>
      <c r="H53" s="55">
        <f t="shared" si="14"/>
        <v>64799</v>
      </c>
      <c r="I53" s="55">
        <f t="shared" si="14"/>
        <v>64799</v>
      </c>
      <c r="J53" s="55">
        <f t="shared" si="14"/>
        <v>64799</v>
      </c>
      <c r="K53" s="55">
        <f t="shared" si="14"/>
        <v>0</v>
      </c>
      <c r="L53" s="70">
        <f>L54+L55+L56+L57+L58+L59+L61+L60+L62+L63</f>
        <v>87888</v>
      </c>
    </row>
    <row r="54" spans="1:12" ht="20.100000000000001" customHeight="1">
      <c r="A54" s="61"/>
      <c r="B54" s="53" t="s">
        <v>75</v>
      </c>
      <c r="C54" s="41" t="s">
        <v>76</v>
      </c>
      <c r="D54" s="41"/>
      <c r="E54" s="41"/>
      <c r="F54" s="11">
        <f>'[1]54.1'!L24</f>
        <v>30000</v>
      </c>
      <c r="G54" s="11">
        <f>'[1]54.1'!M24</f>
        <v>41682</v>
      </c>
      <c r="H54" s="11">
        <f>'[1]54.1'!N24</f>
        <v>38158</v>
      </c>
      <c r="I54" s="11">
        <f>'[1]54.1'!O24</f>
        <v>38158</v>
      </c>
      <c r="J54" s="11">
        <f>'[1]54.1'!P24</f>
        <v>38158</v>
      </c>
      <c r="K54" s="11">
        <f>'[1]54.1'!Q24</f>
        <v>0</v>
      </c>
      <c r="L54" s="100">
        <f>'[1]54.1'!R24</f>
        <v>38753</v>
      </c>
    </row>
    <row r="55" spans="1:12" ht="17.25" customHeight="1">
      <c r="A55" s="61"/>
      <c r="B55" s="53" t="s">
        <v>77</v>
      </c>
      <c r="C55" s="41" t="s">
        <v>78</v>
      </c>
      <c r="D55" s="41"/>
      <c r="E55" s="41"/>
      <c r="F55" s="11">
        <f>'[1]54.1'!L25</f>
        <v>1000</v>
      </c>
      <c r="G55" s="11">
        <f>'[1]54.1'!M25</f>
        <v>0</v>
      </c>
      <c r="H55" s="11">
        <f>'[1]54.1'!N25</f>
        <v>0</v>
      </c>
      <c r="I55" s="11">
        <f>'[1]54.1'!O25</f>
        <v>0</v>
      </c>
      <c r="J55" s="11">
        <f>'[1]54.1'!P25</f>
        <v>0</v>
      </c>
      <c r="K55" s="11">
        <f>'[1]54.1'!Q25</f>
        <v>0</v>
      </c>
      <c r="L55" s="100">
        <f>'[1]54.1'!R25</f>
        <v>0</v>
      </c>
    </row>
    <row r="56" spans="1:12" ht="17.25" hidden="1" customHeight="1">
      <c r="A56" s="61"/>
      <c r="B56" s="53" t="s">
        <v>79</v>
      </c>
      <c r="C56" s="41" t="s">
        <v>80</v>
      </c>
      <c r="D56" s="41"/>
      <c r="E56" s="41"/>
      <c r="F56" s="11">
        <f>G56</f>
        <v>0</v>
      </c>
      <c r="G56" s="11">
        <f>J56</f>
        <v>0</v>
      </c>
      <c r="H56" s="11"/>
      <c r="I56" s="11"/>
      <c r="J56" s="11"/>
      <c r="K56" s="11"/>
      <c r="L56" s="100"/>
    </row>
    <row r="57" spans="1:12" ht="17.25" hidden="1" customHeight="1">
      <c r="A57" s="61"/>
      <c r="B57" s="53" t="s">
        <v>81</v>
      </c>
      <c r="C57" s="41" t="s">
        <v>82</v>
      </c>
      <c r="D57" s="41"/>
      <c r="E57" s="41"/>
      <c r="F57" s="11">
        <f>G57</f>
        <v>0</v>
      </c>
      <c r="G57" s="11">
        <f>J57</f>
        <v>0</v>
      </c>
      <c r="H57" s="11"/>
      <c r="I57" s="11"/>
      <c r="J57" s="11"/>
      <c r="K57" s="11"/>
      <c r="L57" s="100"/>
    </row>
    <row r="58" spans="1:12" ht="17.25" hidden="1" customHeight="1">
      <c r="A58" s="61"/>
      <c r="B58" s="53" t="s">
        <v>83</v>
      </c>
      <c r="C58" s="41" t="s">
        <v>84</v>
      </c>
      <c r="D58" s="41"/>
      <c r="E58" s="41"/>
      <c r="F58" s="11">
        <f>G58</f>
        <v>0</v>
      </c>
      <c r="G58" s="11">
        <f>J58</f>
        <v>0</v>
      </c>
      <c r="H58" s="11"/>
      <c r="I58" s="11"/>
      <c r="J58" s="11"/>
      <c r="K58" s="11"/>
      <c r="L58" s="100"/>
    </row>
    <row r="59" spans="1:12" ht="17.25" customHeight="1">
      <c r="A59" s="61"/>
      <c r="B59" s="53" t="s">
        <v>85</v>
      </c>
      <c r="C59" s="41" t="s">
        <v>86</v>
      </c>
      <c r="D59" s="41"/>
      <c r="E59" s="41"/>
      <c r="F59" s="11">
        <f>'[1]54.1'!L26</f>
        <v>0</v>
      </c>
      <c r="G59" s="11">
        <f>'[1]54.1'!M26</f>
        <v>4300</v>
      </c>
      <c r="H59" s="11">
        <f>'[1]54.1'!N26</f>
        <v>3732</v>
      </c>
      <c r="I59" s="11">
        <f>'[1]54.1'!O26</f>
        <v>3732</v>
      </c>
      <c r="J59" s="11">
        <f>'[1]54.1'!P26</f>
        <v>3732</v>
      </c>
      <c r="K59" s="11">
        <f>'[1]54.1'!Q26</f>
        <v>0</v>
      </c>
      <c r="L59" s="100">
        <f>'[1]54.1'!R26</f>
        <v>3732</v>
      </c>
    </row>
    <row r="60" spans="1:12" ht="17.25" customHeight="1">
      <c r="A60" s="61"/>
      <c r="B60" s="53" t="s">
        <v>87</v>
      </c>
      <c r="C60" s="41" t="s">
        <v>88</v>
      </c>
      <c r="D60" s="41"/>
      <c r="E60" s="41"/>
      <c r="F60" s="11">
        <f>G60</f>
        <v>0</v>
      </c>
      <c r="G60" s="11">
        <f>J60</f>
        <v>0</v>
      </c>
      <c r="H60" s="47"/>
      <c r="I60" s="47"/>
      <c r="J60" s="47"/>
      <c r="K60" s="47"/>
      <c r="L60" s="51"/>
    </row>
    <row r="61" spans="1:12" ht="15" customHeight="1">
      <c r="A61" s="61"/>
      <c r="B61" s="53" t="s">
        <v>89</v>
      </c>
      <c r="C61" s="41" t="s">
        <v>90</v>
      </c>
      <c r="D61" s="41"/>
      <c r="E61" s="41"/>
      <c r="F61" s="11">
        <f>'[1]54.1'!L27</f>
        <v>4000</v>
      </c>
      <c r="G61" s="11">
        <f>'[1]54.1'!M27</f>
        <v>0</v>
      </c>
      <c r="H61" s="11">
        <f>'[1]54.1'!N27</f>
        <v>0</v>
      </c>
      <c r="I61" s="11">
        <f>'[1]54.1'!O27</f>
        <v>0</v>
      </c>
      <c r="J61" s="11">
        <f>'[1]54.1'!P27</f>
        <v>0</v>
      </c>
      <c r="K61" s="11">
        <f>'[1]54.1'!Q27</f>
        <v>0</v>
      </c>
      <c r="L61" s="100">
        <f>'[1]54.1'!R27</f>
        <v>0</v>
      </c>
    </row>
    <row r="62" spans="1:12" ht="15" customHeight="1">
      <c r="A62" s="61"/>
      <c r="B62" s="71" t="s">
        <v>91</v>
      </c>
      <c r="C62" s="41" t="s">
        <v>92</v>
      </c>
      <c r="D62" s="41"/>
      <c r="E62" s="41"/>
      <c r="F62" s="11">
        <f>'[1]54.1'!L28</f>
        <v>0</v>
      </c>
      <c r="G62" s="11">
        <f>'[1]54.1'!M28</f>
        <v>0</v>
      </c>
      <c r="H62" s="11">
        <f>'[1]54.1'!N28</f>
        <v>0</v>
      </c>
      <c r="I62" s="11">
        <f>'[1]54.1'!O28</f>
        <v>0</v>
      </c>
      <c r="J62" s="11">
        <f>'[1]54.1'!P28</f>
        <v>0</v>
      </c>
      <c r="K62" s="11">
        <f>'[1]54.1'!Q28</f>
        <v>0</v>
      </c>
      <c r="L62" s="100">
        <f>'[1]54.1'!R28</f>
        <v>22494</v>
      </c>
    </row>
    <row r="63" spans="1:12" ht="15" customHeight="1">
      <c r="A63" s="61"/>
      <c r="B63" s="53" t="s">
        <v>93</v>
      </c>
      <c r="C63" s="41" t="s">
        <v>94</v>
      </c>
      <c r="D63" s="41"/>
      <c r="E63" s="41"/>
      <c r="F63" s="11">
        <f>'[1]54.1'!L29</f>
        <v>6000</v>
      </c>
      <c r="G63" s="11">
        <f>'[1]54.1'!M29</f>
        <v>23000</v>
      </c>
      <c r="H63" s="11">
        <f>'[1]54.1'!N29</f>
        <v>22909</v>
      </c>
      <c r="I63" s="11">
        <f>'[1]54.1'!O29</f>
        <v>22909</v>
      </c>
      <c r="J63" s="11">
        <f>'[1]54.1'!P29</f>
        <v>22909</v>
      </c>
      <c r="K63" s="11">
        <f>'[1]54.1'!Q29</f>
        <v>0</v>
      </c>
      <c r="L63" s="100">
        <f>'[1]54.1'!R29</f>
        <v>22909</v>
      </c>
    </row>
    <row r="64" spans="1:12" ht="15" hidden="1" customHeight="1">
      <c r="A64" s="35" t="s">
        <v>95</v>
      </c>
      <c r="B64" s="54"/>
      <c r="C64" s="37" t="s">
        <v>96</v>
      </c>
      <c r="D64" s="37"/>
      <c r="E64" s="37"/>
      <c r="F64" s="55">
        <f>G64</f>
        <v>0</v>
      </c>
      <c r="G64" s="55"/>
      <c r="H64" s="72"/>
      <c r="I64" s="73"/>
      <c r="J64" s="73"/>
      <c r="K64" s="73">
        <f>H64-J64</f>
        <v>0</v>
      </c>
      <c r="L64" s="74"/>
    </row>
    <row r="65" spans="1:12" ht="17.25" hidden="1" customHeight="1">
      <c r="A65" s="35" t="s">
        <v>474</v>
      </c>
      <c r="B65" s="75"/>
      <c r="C65" s="37" t="s">
        <v>97</v>
      </c>
      <c r="D65" s="37"/>
      <c r="E65" s="37"/>
      <c r="F65" s="55">
        <f t="shared" ref="F65:L65" si="15">F66+F67</f>
        <v>0</v>
      </c>
      <c r="G65" s="55">
        <f t="shared" si="15"/>
        <v>0</v>
      </c>
      <c r="H65" s="55">
        <f t="shared" si="15"/>
        <v>0</v>
      </c>
      <c r="I65" s="55">
        <f t="shared" si="15"/>
        <v>0</v>
      </c>
      <c r="J65" s="55">
        <f t="shared" si="15"/>
        <v>0</v>
      </c>
      <c r="K65" s="55">
        <f t="shared" si="15"/>
        <v>0</v>
      </c>
      <c r="L65" s="70">
        <f t="shared" si="15"/>
        <v>0</v>
      </c>
    </row>
    <row r="66" spans="1:12" ht="17.25" hidden="1" customHeight="1">
      <c r="A66" s="52"/>
      <c r="B66" s="71" t="s">
        <v>98</v>
      </c>
      <c r="C66" s="41" t="s">
        <v>99</v>
      </c>
      <c r="D66" s="41"/>
      <c r="E66" s="41"/>
      <c r="F66" s="56"/>
      <c r="G66" s="47"/>
      <c r="H66" s="47"/>
      <c r="I66" s="47"/>
      <c r="J66" s="47"/>
      <c r="K66" s="47">
        <f>H66-J66</f>
        <v>0</v>
      </c>
      <c r="L66" s="51"/>
    </row>
    <row r="67" spans="1:12" ht="17.25" hidden="1" customHeight="1">
      <c r="A67" s="52"/>
      <c r="B67" s="71" t="s">
        <v>100</v>
      </c>
      <c r="C67" s="41" t="s">
        <v>101</v>
      </c>
      <c r="D67" s="41"/>
      <c r="E67" s="41"/>
      <c r="F67" s="56"/>
      <c r="G67" s="47"/>
      <c r="H67" s="47"/>
      <c r="I67" s="47"/>
      <c r="J67" s="47"/>
      <c r="K67" s="47">
        <f>H67-J67</f>
        <v>0</v>
      </c>
      <c r="L67" s="51"/>
    </row>
    <row r="68" spans="1:12" ht="15" hidden="1" customHeight="1">
      <c r="A68" s="35" t="s">
        <v>102</v>
      </c>
      <c r="B68" s="75"/>
      <c r="C68" s="37" t="s">
        <v>103</v>
      </c>
      <c r="D68" s="37"/>
      <c r="E68" s="37"/>
      <c r="F68" s="55">
        <f t="shared" ref="F68:L68" si="16">F69+F70+F71+F72</f>
        <v>0</v>
      </c>
      <c r="G68" s="55">
        <f t="shared" si="16"/>
        <v>0</v>
      </c>
      <c r="H68" s="55">
        <f t="shared" si="16"/>
        <v>0</v>
      </c>
      <c r="I68" s="55">
        <f t="shared" si="16"/>
        <v>0</v>
      </c>
      <c r="J68" s="55">
        <f t="shared" si="16"/>
        <v>0</v>
      </c>
      <c r="K68" s="55">
        <f t="shared" si="16"/>
        <v>0</v>
      </c>
      <c r="L68" s="70">
        <f t="shared" si="16"/>
        <v>0</v>
      </c>
    </row>
    <row r="69" spans="1:12" ht="12.75" hidden="1" customHeight="1">
      <c r="A69" s="61"/>
      <c r="B69" s="53" t="s">
        <v>104</v>
      </c>
      <c r="C69" s="41" t="s">
        <v>105</v>
      </c>
      <c r="D69" s="41"/>
      <c r="E69" s="41"/>
      <c r="F69" s="56"/>
      <c r="G69" s="47"/>
      <c r="H69" s="47"/>
      <c r="I69" s="47"/>
      <c r="J69" s="47"/>
      <c r="K69" s="47">
        <f>H69-J69</f>
        <v>0</v>
      </c>
      <c r="L69" s="51"/>
    </row>
    <row r="70" spans="1:12" ht="17.25" hidden="1" customHeight="1">
      <c r="A70" s="61"/>
      <c r="B70" s="53" t="s">
        <v>106</v>
      </c>
      <c r="C70" s="41" t="s">
        <v>107</v>
      </c>
      <c r="D70" s="41"/>
      <c r="E70" s="41"/>
      <c r="F70" s="56"/>
      <c r="G70" s="47"/>
      <c r="H70" s="47"/>
      <c r="I70" s="47"/>
      <c r="J70" s="47"/>
      <c r="K70" s="47">
        <f>H70-J70</f>
        <v>0</v>
      </c>
      <c r="L70" s="51"/>
    </row>
    <row r="71" spans="1:12" ht="16.5" hidden="1" customHeight="1">
      <c r="A71" s="61"/>
      <c r="B71" s="53" t="s">
        <v>108</v>
      </c>
      <c r="C71" s="41" t="s">
        <v>109</v>
      </c>
      <c r="D71" s="41"/>
      <c r="E71" s="41"/>
      <c r="F71" s="56"/>
      <c r="G71" s="47"/>
      <c r="H71" s="47"/>
      <c r="I71" s="47"/>
      <c r="J71" s="47"/>
      <c r="K71" s="47">
        <f>H71-J71</f>
        <v>0</v>
      </c>
      <c r="L71" s="51"/>
    </row>
    <row r="72" spans="1:12" ht="14.25" hidden="1" customHeight="1">
      <c r="A72" s="61"/>
      <c r="B72" s="53" t="s">
        <v>110</v>
      </c>
      <c r="C72" s="41" t="s">
        <v>111</v>
      </c>
      <c r="D72" s="41"/>
      <c r="E72" s="41"/>
      <c r="F72" s="56"/>
      <c r="G72" s="47"/>
      <c r="H72" s="47"/>
      <c r="I72" s="47"/>
      <c r="J72" s="47"/>
      <c r="K72" s="47">
        <f>H72-J72</f>
        <v>0</v>
      </c>
      <c r="L72" s="51"/>
    </row>
    <row r="73" spans="1:12" ht="17.25" customHeight="1">
      <c r="A73" s="230" t="s">
        <v>473</v>
      </c>
      <c r="B73" s="231"/>
      <c r="C73" s="37" t="s">
        <v>112</v>
      </c>
      <c r="D73" s="37"/>
      <c r="E73" s="37"/>
      <c r="F73" s="55">
        <f t="shared" ref="F73:L73" si="17">F74+F75+F76</f>
        <v>2000</v>
      </c>
      <c r="G73" s="55">
        <f t="shared" si="17"/>
        <v>1018</v>
      </c>
      <c r="H73" s="55">
        <f t="shared" si="17"/>
        <v>1005</v>
      </c>
      <c r="I73" s="55">
        <f t="shared" ref="I73:I79" si="18">H73</f>
        <v>1005</v>
      </c>
      <c r="J73" s="55">
        <f t="shared" si="17"/>
        <v>1005</v>
      </c>
      <c r="K73" s="55">
        <f t="shared" si="17"/>
        <v>0</v>
      </c>
      <c r="L73" s="70">
        <f t="shared" si="17"/>
        <v>0</v>
      </c>
    </row>
    <row r="74" spans="1:12" ht="17.25" customHeight="1">
      <c r="A74" s="61"/>
      <c r="B74" s="53" t="s">
        <v>113</v>
      </c>
      <c r="C74" s="41" t="s">
        <v>114</v>
      </c>
      <c r="D74" s="41"/>
      <c r="E74" s="41"/>
      <c r="F74" s="56">
        <f>G74</f>
        <v>0</v>
      </c>
      <c r="G74" s="47"/>
      <c r="H74" s="47"/>
      <c r="I74" s="76">
        <f t="shared" si="18"/>
        <v>0</v>
      </c>
      <c r="J74" s="47"/>
      <c r="K74" s="47">
        <f>H74-J74</f>
        <v>0</v>
      </c>
      <c r="L74" s="51"/>
    </row>
    <row r="75" spans="1:12" ht="17.25" customHeight="1">
      <c r="A75" s="61"/>
      <c r="B75" s="53" t="s">
        <v>115</v>
      </c>
      <c r="C75" s="41" t="s">
        <v>116</v>
      </c>
      <c r="D75" s="41"/>
      <c r="E75" s="41"/>
      <c r="F75" s="56">
        <f>G75</f>
        <v>0</v>
      </c>
      <c r="G75" s="47"/>
      <c r="H75" s="47"/>
      <c r="I75" s="76">
        <f t="shared" si="18"/>
        <v>0</v>
      </c>
      <c r="J75" s="47"/>
      <c r="K75" s="47">
        <f>H75-J75</f>
        <v>0</v>
      </c>
      <c r="L75" s="51"/>
    </row>
    <row r="76" spans="1:12" ht="17.25" customHeight="1">
      <c r="A76" s="61"/>
      <c r="B76" s="53" t="s">
        <v>117</v>
      </c>
      <c r="C76" s="41" t="s">
        <v>118</v>
      </c>
      <c r="D76" s="41"/>
      <c r="E76" s="41"/>
      <c r="F76" s="11">
        <f>'[1]54.1'!L31</f>
        <v>2000</v>
      </c>
      <c r="G76" s="11">
        <f>'[1]54.1'!M31</f>
        <v>1018</v>
      </c>
      <c r="H76" s="11">
        <f>'[1]54.1'!N31</f>
        <v>1005</v>
      </c>
      <c r="I76" s="11">
        <f>'[1]54.1'!O31</f>
        <v>1005</v>
      </c>
      <c r="J76" s="11">
        <f>'[1]54.1'!P31</f>
        <v>1005</v>
      </c>
      <c r="K76" s="11">
        <f>'[1]54.1'!Q31</f>
        <v>0</v>
      </c>
      <c r="L76" s="100">
        <f>'[1]54.1'!R31</f>
        <v>0</v>
      </c>
    </row>
    <row r="77" spans="1:12" ht="17.25" hidden="1" customHeight="1">
      <c r="A77" s="232" t="s">
        <v>119</v>
      </c>
      <c r="B77" s="233"/>
      <c r="C77" s="37" t="s">
        <v>120</v>
      </c>
      <c r="D77" s="37"/>
      <c r="E77" s="37"/>
      <c r="F77" s="55">
        <f t="shared" ref="F77:L77" si="19">F78+F79</f>
        <v>0</v>
      </c>
      <c r="G77" s="55">
        <f t="shared" si="19"/>
        <v>0</v>
      </c>
      <c r="H77" s="55">
        <f t="shared" si="19"/>
        <v>0</v>
      </c>
      <c r="I77" s="55">
        <f t="shared" si="18"/>
        <v>0</v>
      </c>
      <c r="J77" s="55">
        <f t="shared" si="19"/>
        <v>0</v>
      </c>
      <c r="K77" s="55">
        <f t="shared" si="19"/>
        <v>0</v>
      </c>
      <c r="L77" s="70">
        <f t="shared" si="19"/>
        <v>0</v>
      </c>
    </row>
    <row r="78" spans="1:12" ht="17.25" hidden="1" customHeight="1">
      <c r="A78" s="61"/>
      <c r="B78" s="53" t="s">
        <v>121</v>
      </c>
      <c r="C78" s="41" t="s">
        <v>122</v>
      </c>
      <c r="D78" s="41"/>
      <c r="E78" s="41"/>
      <c r="F78" s="56">
        <f>'[1]54.1'!L32</f>
        <v>0</v>
      </c>
      <c r="G78" s="56">
        <f>'[1]54.1'!M32</f>
        <v>0</v>
      </c>
      <c r="H78" s="56">
        <f>'[1]54.1'!N32</f>
        <v>0</v>
      </c>
      <c r="I78" s="56">
        <f>'[1]54.1'!O32</f>
        <v>0</v>
      </c>
      <c r="J78" s="56">
        <f>'[1]54.1'!P32</f>
        <v>0</v>
      </c>
      <c r="K78" s="56">
        <f>'[1]54.1'!Q32</f>
        <v>0</v>
      </c>
      <c r="L78" s="57">
        <f>'[1]54.1'!R32</f>
        <v>0</v>
      </c>
    </row>
    <row r="79" spans="1:12" ht="17.25" hidden="1" customHeight="1">
      <c r="A79" s="61"/>
      <c r="B79" s="53" t="s">
        <v>123</v>
      </c>
      <c r="C79" s="41" t="s">
        <v>124</v>
      </c>
      <c r="D79" s="41"/>
      <c r="E79" s="41"/>
      <c r="F79" s="56"/>
      <c r="G79" s="47"/>
      <c r="H79" s="47"/>
      <c r="I79" s="47">
        <f t="shared" si="18"/>
        <v>0</v>
      </c>
      <c r="J79" s="47"/>
      <c r="K79" s="47">
        <f t="shared" ref="K79:K93" si="20">H79-J79</f>
        <v>0</v>
      </c>
      <c r="L79" s="51"/>
    </row>
    <row r="80" spans="1:12" ht="17.25" hidden="1" customHeight="1">
      <c r="A80" s="234" t="s">
        <v>125</v>
      </c>
      <c r="B80" s="235"/>
      <c r="C80" s="37" t="s">
        <v>126</v>
      </c>
      <c r="D80" s="37"/>
      <c r="E80" s="37"/>
      <c r="F80" s="55"/>
      <c r="G80" s="73"/>
      <c r="H80" s="73"/>
      <c r="I80" s="73"/>
      <c r="J80" s="73"/>
      <c r="K80" s="73">
        <f t="shared" si="20"/>
        <v>0</v>
      </c>
      <c r="L80" s="74"/>
    </row>
    <row r="81" spans="1:12" ht="17.25" hidden="1" customHeight="1">
      <c r="A81" s="234" t="s">
        <v>127</v>
      </c>
      <c r="B81" s="235"/>
      <c r="C81" s="37" t="s">
        <v>128</v>
      </c>
      <c r="D81" s="37"/>
      <c r="E81" s="37"/>
      <c r="F81" s="55"/>
      <c r="G81" s="73"/>
      <c r="H81" s="73"/>
      <c r="I81" s="73"/>
      <c r="J81" s="73"/>
      <c r="K81" s="73">
        <f t="shared" si="20"/>
        <v>0</v>
      </c>
      <c r="L81" s="74"/>
    </row>
    <row r="82" spans="1:12" ht="17.25" hidden="1" customHeight="1">
      <c r="A82" s="35" t="s">
        <v>129</v>
      </c>
      <c r="B82" s="75"/>
      <c r="C82" s="37" t="s">
        <v>130</v>
      </c>
      <c r="D82" s="37"/>
      <c r="E82" s="37"/>
      <c r="F82" s="55">
        <f>G82</f>
        <v>0</v>
      </c>
      <c r="G82" s="55">
        <f>'[1]54.1'!M48</f>
        <v>0</v>
      </c>
      <c r="H82" s="55">
        <f>'[1]54.1'!N47</f>
        <v>0</v>
      </c>
      <c r="I82" s="55">
        <f>'[1]54.1'!O47</f>
        <v>0</v>
      </c>
      <c r="J82" s="55">
        <f>'[1]54.1'!P47</f>
        <v>0</v>
      </c>
      <c r="K82" s="55">
        <f>'[1]54.1'!Q47</f>
        <v>0</v>
      </c>
      <c r="L82" s="70">
        <f>'[1]54.1'!R47</f>
        <v>0</v>
      </c>
    </row>
    <row r="83" spans="1:12" ht="17.25" hidden="1" customHeight="1">
      <c r="A83" s="211" t="s">
        <v>131</v>
      </c>
      <c r="B83" s="212"/>
      <c r="C83" s="37" t="s">
        <v>132</v>
      </c>
      <c r="D83" s="37"/>
      <c r="E83" s="37"/>
      <c r="F83" s="55">
        <f t="shared" ref="F83:F99" si="21">G83</f>
        <v>0</v>
      </c>
      <c r="G83" s="73"/>
      <c r="H83" s="73"/>
      <c r="I83" s="73">
        <f t="shared" ref="I83:I100" si="22">H83</f>
        <v>0</v>
      </c>
      <c r="J83" s="73"/>
      <c r="K83" s="73">
        <f t="shared" si="20"/>
        <v>0</v>
      </c>
      <c r="L83" s="74"/>
    </row>
    <row r="84" spans="1:12" ht="17.25" hidden="1" customHeight="1">
      <c r="A84" s="211" t="s">
        <v>133</v>
      </c>
      <c r="B84" s="212"/>
      <c r="C84" s="37" t="s">
        <v>134</v>
      </c>
      <c r="D84" s="37"/>
      <c r="E84" s="37"/>
      <c r="F84" s="55">
        <f>'[1]54.1'!L34</f>
        <v>0</v>
      </c>
      <c r="G84" s="55">
        <f>'[1]54.1'!M34</f>
        <v>0</v>
      </c>
      <c r="H84" s="55">
        <f>'[1]54.1'!N34</f>
        <v>0</v>
      </c>
      <c r="I84" s="55">
        <f>'[1]54.1'!O34</f>
        <v>0</v>
      </c>
      <c r="J84" s="55">
        <f>'[1]54.1'!P34</f>
        <v>0</v>
      </c>
      <c r="K84" s="55">
        <f>'[1]54.1'!Q34</f>
        <v>0</v>
      </c>
      <c r="L84" s="70">
        <f>'[1]54.1'!R34</f>
        <v>0</v>
      </c>
    </row>
    <row r="85" spans="1:12" ht="13.5" hidden="1" customHeight="1">
      <c r="A85" s="211" t="s">
        <v>135</v>
      </c>
      <c r="B85" s="212"/>
      <c r="C85" s="37" t="s">
        <v>136</v>
      </c>
      <c r="D85" s="37"/>
      <c r="E85" s="37"/>
      <c r="F85" s="55">
        <f t="shared" si="21"/>
        <v>0</v>
      </c>
      <c r="G85" s="73"/>
      <c r="H85" s="73"/>
      <c r="I85" s="73">
        <f t="shared" si="22"/>
        <v>0</v>
      </c>
      <c r="J85" s="73"/>
      <c r="K85" s="73">
        <f t="shared" si="20"/>
        <v>0</v>
      </c>
      <c r="L85" s="74"/>
    </row>
    <row r="86" spans="1:12" ht="13.5" hidden="1" customHeight="1">
      <c r="A86" s="35" t="s">
        <v>137</v>
      </c>
      <c r="B86" s="75"/>
      <c r="C86" s="37" t="s">
        <v>138</v>
      </c>
      <c r="D86" s="37"/>
      <c r="E86" s="37"/>
      <c r="F86" s="55">
        <f t="shared" si="21"/>
        <v>0</v>
      </c>
      <c r="G86" s="73"/>
      <c r="H86" s="73"/>
      <c r="I86" s="73">
        <f t="shared" si="22"/>
        <v>0</v>
      </c>
      <c r="J86" s="73"/>
      <c r="K86" s="73">
        <f t="shared" si="20"/>
        <v>0</v>
      </c>
      <c r="L86" s="74"/>
    </row>
    <row r="87" spans="1:12" ht="16.5" hidden="1" customHeight="1">
      <c r="A87" s="35" t="s">
        <v>139</v>
      </c>
      <c r="B87" s="75"/>
      <c r="C87" s="37" t="s">
        <v>140</v>
      </c>
      <c r="D87" s="37"/>
      <c r="E87" s="37"/>
      <c r="F87" s="55">
        <f t="shared" si="21"/>
        <v>0</v>
      </c>
      <c r="G87" s="73"/>
      <c r="H87" s="73"/>
      <c r="I87" s="73">
        <f t="shared" si="22"/>
        <v>0</v>
      </c>
      <c r="J87" s="73"/>
      <c r="K87" s="73">
        <f t="shared" si="20"/>
        <v>0</v>
      </c>
      <c r="L87" s="74"/>
    </row>
    <row r="88" spans="1:12" ht="16.5" hidden="1" customHeight="1">
      <c r="A88" s="35" t="s">
        <v>141</v>
      </c>
      <c r="B88" s="75"/>
      <c r="C88" s="37" t="s">
        <v>142</v>
      </c>
      <c r="D88" s="37"/>
      <c r="E88" s="37"/>
      <c r="F88" s="55">
        <f t="shared" si="21"/>
        <v>0</v>
      </c>
      <c r="G88" s="73"/>
      <c r="H88" s="73"/>
      <c r="I88" s="73">
        <f t="shared" si="22"/>
        <v>0</v>
      </c>
      <c r="J88" s="73"/>
      <c r="K88" s="73">
        <f t="shared" si="20"/>
        <v>0</v>
      </c>
      <c r="L88" s="74"/>
    </row>
    <row r="89" spans="1:12" ht="41.25" hidden="1" customHeight="1">
      <c r="A89" s="209" t="s">
        <v>143</v>
      </c>
      <c r="B89" s="210"/>
      <c r="C89" s="37" t="s">
        <v>144</v>
      </c>
      <c r="D89" s="37"/>
      <c r="E89" s="37"/>
      <c r="F89" s="55">
        <f t="shared" si="21"/>
        <v>0</v>
      </c>
      <c r="G89" s="73"/>
      <c r="H89" s="73"/>
      <c r="I89" s="73">
        <f t="shared" si="22"/>
        <v>0</v>
      </c>
      <c r="J89" s="73"/>
      <c r="K89" s="73">
        <f t="shared" si="20"/>
        <v>0</v>
      </c>
      <c r="L89" s="74"/>
    </row>
    <row r="90" spans="1:12" ht="14.25" hidden="1" customHeight="1">
      <c r="A90" s="35" t="s">
        <v>145</v>
      </c>
      <c r="B90" s="75"/>
      <c r="C90" s="37" t="s">
        <v>146</v>
      </c>
      <c r="D90" s="37"/>
      <c r="E90" s="37"/>
      <c r="F90" s="55">
        <f t="shared" si="21"/>
        <v>0</v>
      </c>
      <c r="G90" s="73"/>
      <c r="H90" s="73"/>
      <c r="I90" s="73">
        <f t="shared" si="22"/>
        <v>0</v>
      </c>
      <c r="J90" s="73"/>
      <c r="K90" s="73">
        <f t="shared" si="20"/>
        <v>0</v>
      </c>
      <c r="L90" s="74"/>
    </row>
    <row r="91" spans="1:12" ht="14.25" hidden="1" customHeight="1">
      <c r="A91" s="35" t="s">
        <v>147</v>
      </c>
      <c r="B91" s="75"/>
      <c r="C91" s="37" t="s">
        <v>148</v>
      </c>
      <c r="D91" s="37"/>
      <c r="E91" s="37"/>
      <c r="F91" s="55">
        <f t="shared" si="21"/>
        <v>0</v>
      </c>
      <c r="G91" s="73"/>
      <c r="H91" s="73"/>
      <c r="I91" s="73">
        <f t="shared" si="22"/>
        <v>0</v>
      </c>
      <c r="J91" s="73"/>
      <c r="K91" s="73">
        <f t="shared" si="20"/>
        <v>0</v>
      </c>
      <c r="L91" s="74"/>
    </row>
    <row r="92" spans="1:12" ht="14.25" hidden="1" customHeight="1">
      <c r="A92" s="35" t="s">
        <v>149</v>
      </c>
      <c r="B92" s="75"/>
      <c r="C92" s="37" t="s">
        <v>150</v>
      </c>
      <c r="D92" s="37"/>
      <c r="E92" s="37"/>
      <c r="F92" s="55">
        <f t="shared" si="21"/>
        <v>0</v>
      </c>
      <c r="G92" s="73"/>
      <c r="H92" s="73"/>
      <c r="I92" s="73">
        <f t="shared" si="22"/>
        <v>0</v>
      </c>
      <c r="J92" s="73"/>
      <c r="K92" s="73">
        <f t="shared" si="20"/>
        <v>0</v>
      </c>
      <c r="L92" s="74"/>
    </row>
    <row r="93" spans="1:12" ht="14.25" hidden="1" customHeight="1">
      <c r="A93" s="35" t="s">
        <v>151</v>
      </c>
      <c r="B93" s="75"/>
      <c r="C93" s="37" t="s">
        <v>152</v>
      </c>
      <c r="D93" s="37"/>
      <c r="E93" s="37"/>
      <c r="F93" s="55">
        <f t="shared" si="21"/>
        <v>0</v>
      </c>
      <c r="G93" s="73"/>
      <c r="H93" s="73"/>
      <c r="I93" s="73">
        <f t="shared" si="22"/>
        <v>0</v>
      </c>
      <c r="J93" s="73"/>
      <c r="K93" s="73">
        <f t="shared" si="20"/>
        <v>0</v>
      </c>
      <c r="L93" s="74"/>
    </row>
    <row r="94" spans="1:12" ht="13.5" hidden="1" customHeight="1">
      <c r="A94" s="35" t="s">
        <v>153</v>
      </c>
      <c r="B94" s="75"/>
      <c r="C94" s="37" t="s">
        <v>154</v>
      </c>
      <c r="D94" s="37"/>
      <c r="E94" s="37"/>
      <c r="F94" s="55">
        <f t="shared" si="21"/>
        <v>0</v>
      </c>
      <c r="G94" s="55"/>
      <c r="H94" s="55"/>
      <c r="I94" s="73">
        <f t="shared" si="22"/>
        <v>0</v>
      </c>
      <c r="J94" s="55"/>
      <c r="K94" s="55">
        <f>K95+K96+K97</f>
        <v>0</v>
      </c>
      <c r="L94" s="70"/>
    </row>
    <row r="95" spans="1:12" ht="13.5" hidden="1" customHeight="1">
      <c r="A95" s="52"/>
      <c r="B95" s="53" t="s">
        <v>155</v>
      </c>
      <c r="C95" s="41" t="s">
        <v>156</v>
      </c>
      <c r="D95" s="41"/>
      <c r="E95" s="41"/>
      <c r="F95" s="55">
        <f t="shared" si="21"/>
        <v>0</v>
      </c>
      <c r="G95" s="47"/>
      <c r="H95" s="47"/>
      <c r="I95" s="73">
        <f t="shared" si="22"/>
        <v>0</v>
      </c>
      <c r="J95" s="47"/>
      <c r="K95" s="47">
        <f>H95-J95</f>
        <v>0</v>
      </c>
      <c r="L95" s="51"/>
    </row>
    <row r="96" spans="1:12" ht="13.5" hidden="1" customHeight="1">
      <c r="A96" s="52"/>
      <c r="B96" s="53" t="s">
        <v>157</v>
      </c>
      <c r="C96" s="41" t="s">
        <v>158</v>
      </c>
      <c r="D96" s="41"/>
      <c r="E96" s="41"/>
      <c r="F96" s="55">
        <f t="shared" si="21"/>
        <v>0</v>
      </c>
      <c r="G96" s="47"/>
      <c r="H96" s="47"/>
      <c r="I96" s="73">
        <f t="shared" si="22"/>
        <v>0</v>
      </c>
      <c r="J96" s="47"/>
      <c r="K96" s="47">
        <f>H96-J96</f>
        <v>0</v>
      </c>
      <c r="L96" s="51"/>
    </row>
    <row r="97" spans="1:12" ht="13.5" hidden="1" customHeight="1">
      <c r="A97" s="52"/>
      <c r="B97" s="53" t="s">
        <v>159</v>
      </c>
      <c r="C97" s="41" t="s">
        <v>160</v>
      </c>
      <c r="D97" s="41"/>
      <c r="E97" s="41"/>
      <c r="F97" s="55">
        <f t="shared" si="21"/>
        <v>0</v>
      </c>
      <c r="G97" s="47"/>
      <c r="H97" s="47"/>
      <c r="I97" s="73">
        <f t="shared" si="22"/>
        <v>0</v>
      </c>
      <c r="J97" s="47"/>
      <c r="K97" s="47">
        <f>H97-J97</f>
        <v>0</v>
      </c>
      <c r="L97" s="51"/>
    </row>
    <row r="98" spans="1:12" ht="27" hidden="1" customHeight="1">
      <c r="A98" s="209" t="s">
        <v>161</v>
      </c>
      <c r="B98" s="210"/>
      <c r="C98" s="37" t="s">
        <v>162</v>
      </c>
      <c r="D98" s="37"/>
      <c r="E98" s="37"/>
      <c r="F98" s="55">
        <f t="shared" si="21"/>
        <v>0</v>
      </c>
      <c r="G98" s="55">
        <v>0</v>
      </c>
      <c r="H98" s="55">
        <f>'[1]54.1'!N49</f>
        <v>0</v>
      </c>
      <c r="I98" s="55">
        <f>'[1]54.1'!O49</f>
        <v>0</v>
      </c>
      <c r="J98" s="55">
        <f>'[1]54.1'!P49</f>
        <v>0</v>
      </c>
      <c r="K98" s="55">
        <f>'[1]54.1'!Q49</f>
        <v>0</v>
      </c>
      <c r="L98" s="70">
        <f>'[1]54.1'!R49</f>
        <v>0</v>
      </c>
    </row>
    <row r="99" spans="1:12" ht="16.5" hidden="1" customHeight="1">
      <c r="A99" s="211" t="s">
        <v>163</v>
      </c>
      <c r="B99" s="212"/>
      <c r="C99" s="37" t="s">
        <v>164</v>
      </c>
      <c r="D99" s="37"/>
      <c r="E99" s="37"/>
      <c r="F99" s="55">
        <f t="shared" si="21"/>
        <v>0</v>
      </c>
      <c r="G99" s="73"/>
      <c r="H99" s="73"/>
      <c r="I99" s="73">
        <f t="shared" si="22"/>
        <v>0</v>
      </c>
      <c r="J99" s="73"/>
      <c r="K99" s="73">
        <f>H99-J99</f>
        <v>0</v>
      </c>
      <c r="L99" s="74"/>
    </row>
    <row r="100" spans="1:12" ht="13.5" customHeight="1">
      <c r="A100" s="213" t="s">
        <v>165</v>
      </c>
      <c r="B100" s="212"/>
      <c r="C100" s="37" t="s">
        <v>166</v>
      </c>
      <c r="D100" s="37"/>
      <c r="E100" s="37"/>
      <c r="F100" s="55">
        <f>F101+F107+F108</f>
        <v>2000</v>
      </c>
      <c r="G100" s="55">
        <f>G101+G107+G108</f>
        <v>0</v>
      </c>
      <c r="H100" s="55">
        <f>H101+H107+H108</f>
        <v>0</v>
      </c>
      <c r="I100" s="73">
        <f t="shared" si="22"/>
        <v>0</v>
      </c>
      <c r="J100" s="55">
        <f>J101+J107+J108</f>
        <v>0</v>
      </c>
      <c r="K100" s="55">
        <f>K101+K102+K103+K104+K105+K106+K107+K108</f>
        <v>0</v>
      </c>
      <c r="L100" s="70">
        <f>L101+L102+L103+L104+L105+L106+L107+L108</f>
        <v>0</v>
      </c>
    </row>
    <row r="101" spans="1:12" ht="13.5" hidden="1" customHeight="1">
      <c r="A101" s="52"/>
      <c r="B101" s="53" t="s">
        <v>167</v>
      </c>
      <c r="C101" s="41" t="s">
        <v>168</v>
      </c>
      <c r="D101" s="41"/>
      <c r="E101" s="41"/>
      <c r="F101" s="56">
        <f>G101</f>
        <v>0</v>
      </c>
      <c r="G101" s="47"/>
      <c r="H101" s="47"/>
      <c r="I101" s="76">
        <f>H101</f>
        <v>0</v>
      </c>
      <c r="J101" s="47"/>
      <c r="K101" s="47">
        <f t="shared" ref="K101:K109" si="23">H101-J101</f>
        <v>0</v>
      </c>
      <c r="L101" s="51"/>
    </row>
    <row r="102" spans="1:12" ht="13.5" hidden="1" customHeight="1">
      <c r="A102" s="61"/>
      <c r="B102" s="53" t="s">
        <v>169</v>
      </c>
      <c r="C102" s="41" t="s">
        <v>170</v>
      </c>
      <c r="D102" s="41"/>
      <c r="E102" s="41"/>
      <c r="F102" s="56">
        <f t="shared" ref="F102:F107" si="24">G102</f>
        <v>0</v>
      </c>
      <c r="G102" s="47"/>
      <c r="H102" s="47"/>
      <c r="I102" s="76">
        <f t="shared" ref="I102:J109" si="25">H102</f>
        <v>0</v>
      </c>
      <c r="J102" s="47">
        <f t="shared" si="25"/>
        <v>0</v>
      </c>
      <c r="K102" s="47">
        <f t="shared" si="23"/>
        <v>0</v>
      </c>
      <c r="L102" s="51"/>
    </row>
    <row r="103" spans="1:12" ht="13.5" hidden="1" customHeight="1">
      <c r="A103" s="61"/>
      <c r="B103" s="53" t="s">
        <v>171</v>
      </c>
      <c r="C103" s="41" t="s">
        <v>172</v>
      </c>
      <c r="D103" s="41"/>
      <c r="E103" s="41"/>
      <c r="F103" s="56">
        <f t="shared" si="24"/>
        <v>0</v>
      </c>
      <c r="G103" s="47"/>
      <c r="H103" s="47"/>
      <c r="I103" s="76">
        <f t="shared" si="25"/>
        <v>0</v>
      </c>
      <c r="J103" s="47">
        <f t="shared" si="25"/>
        <v>0</v>
      </c>
      <c r="K103" s="47">
        <f t="shared" si="23"/>
        <v>0</v>
      </c>
      <c r="L103" s="51"/>
    </row>
    <row r="104" spans="1:12" ht="13.5" hidden="1" customHeight="1">
      <c r="A104" s="61"/>
      <c r="B104" s="53" t="s">
        <v>173</v>
      </c>
      <c r="C104" s="41" t="s">
        <v>174</v>
      </c>
      <c r="D104" s="41"/>
      <c r="E104" s="41"/>
      <c r="F104" s="56">
        <f t="shared" si="24"/>
        <v>0</v>
      </c>
      <c r="G104" s="47"/>
      <c r="H104" s="47"/>
      <c r="I104" s="76">
        <f t="shared" si="25"/>
        <v>0</v>
      </c>
      <c r="J104" s="47">
        <f t="shared" si="25"/>
        <v>0</v>
      </c>
      <c r="K104" s="47">
        <f t="shared" si="23"/>
        <v>0</v>
      </c>
      <c r="L104" s="51"/>
    </row>
    <row r="105" spans="1:12" ht="13.5" hidden="1" customHeight="1">
      <c r="A105" s="61"/>
      <c r="B105" s="53" t="s">
        <v>175</v>
      </c>
      <c r="C105" s="41" t="s">
        <v>176</v>
      </c>
      <c r="D105" s="41"/>
      <c r="E105" s="41"/>
      <c r="F105" s="56">
        <f t="shared" si="24"/>
        <v>0</v>
      </c>
      <c r="G105" s="47"/>
      <c r="H105" s="47"/>
      <c r="I105" s="76">
        <f t="shared" si="25"/>
        <v>0</v>
      </c>
      <c r="J105" s="47">
        <f t="shared" si="25"/>
        <v>0</v>
      </c>
      <c r="K105" s="47">
        <f t="shared" si="23"/>
        <v>0</v>
      </c>
      <c r="L105" s="51"/>
    </row>
    <row r="106" spans="1:12" ht="13.5" hidden="1" customHeight="1">
      <c r="A106" s="61"/>
      <c r="B106" s="53" t="s">
        <v>177</v>
      </c>
      <c r="C106" s="41" t="s">
        <v>178</v>
      </c>
      <c r="D106" s="41"/>
      <c r="E106" s="41"/>
      <c r="F106" s="56">
        <f t="shared" si="24"/>
        <v>0</v>
      </c>
      <c r="G106" s="47"/>
      <c r="H106" s="47"/>
      <c r="I106" s="76">
        <f t="shared" si="25"/>
        <v>0</v>
      </c>
      <c r="J106" s="47">
        <f t="shared" si="25"/>
        <v>0</v>
      </c>
      <c r="K106" s="47">
        <f t="shared" si="23"/>
        <v>0</v>
      </c>
      <c r="L106" s="51"/>
    </row>
    <row r="107" spans="1:12" ht="13.5" hidden="1" customHeight="1">
      <c r="A107" s="61"/>
      <c r="B107" s="53" t="s">
        <v>179</v>
      </c>
      <c r="C107" s="41" t="s">
        <v>180</v>
      </c>
      <c r="D107" s="41"/>
      <c r="E107" s="41"/>
      <c r="F107" s="56">
        <f t="shared" si="24"/>
        <v>0</v>
      </c>
      <c r="G107" s="47"/>
      <c r="H107" s="47"/>
      <c r="I107" s="76">
        <f t="shared" si="25"/>
        <v>0</v>
      </c>
      <c r="J107" s="47">
        <f t="shared" si="25"/>
        <v>0</v>
      </c>
      <c r="K107" s="47">
        <f t="shared" si="23"/>
        <v>0</v>
      </c>
      <c r="L107" s="51"/>
    </row>
    <row r="108" spans="1:12" ht="13.5" customHeight="1">
      <c r="A108" s="52"/>
      <c r="B108" s="53" t="s">
        <v>181</v>
      </c>
      <c r="C108" s="41" t="s">
        <v>182</v>
      </c>
      <c r="D108" s="41"/>
      <c r="E108" s="41"/>
      <c r="F108" s="11">
        <f>'[1]54.1'!L36</f>
        <v>2000</v>
      </c>
      <c r="G108" s="11">
        <f>'[1]54.1'!M36</f>
        <v>0</v>
      </c>
      <c r="H108" s="11">
        <f>'[1]54.1'!N36</f>
        <v>0</v>
      </c>
      <c r="I108" s="11">
        <f>'[1]54.1'!O36</f>
        <v>0</v>
      </c>
      <c r="J108" s="11">
        <f>'[1]54.1'!P36</f>
        <v>0</v>
      </c>
      <c r="K108" s="11">
        <f>'[1]54.1'!Q36</f>
        <v>0</v>
      </c>
      <c r="L108" s="100">
        <f>'[1]54.1'!R36</f>
        <v>0</v>
      </c>
    </row>
    <row r="109" spans="1:12" ht="13.5" hidden="1" customHeight="1">
      <c r="A109" s="52"/>
      <c r="B109" s="53"/>
      <c r="C109" s="77"/>
      <c r="D109" s="77"/>
      <c r="E109" s="77"/>
      <c r="F109" s="56"/>
      <c r="G109" s="47"/>
      <c r="H109" s="47"/>
      <c r="I109" s="47"/>
      <c r="J109" s="47">
        <f t="shared" si="25"/>
        <v>0</v>
      </c>
      <c r="K109" s="47">
        <f t="shared" si="23"/>
        <v>0</v>
      </c>
      <c r="L109" s="51"/>
    </row>
    <row r="110" spans="1:12" s="6" customFormat="1" ht="20.25" hidden="1" customHeight="1">
      <c r="A110" s="78" t="s">
        <v>183</v>
      </c>
      <c r="B110" s="79"/>
      <c r="C110" s="80" t="s">
        <v>184</v>
      </c>
      <c r="D110" s="80"/>
      <c r="E110" s="80"/>
      <c r="F110" s="81">
        <f t="shared" ref="F110:L110" si="26">F111+F114+F119</f>
        <v>0</v>
      </c>
      <c r="G110" s="81">
        <f t="shared" si="26"/>
        <v>0</v>
      </c>
      <c r="H110" s="81">
        <f t="shared" si="26"/>
        <v>0</v>
      </c>
      <c r="I110" s="81">
        <f t="shared" si="26"/>
        <v>0</v>
      </c>
      <c r="J110" s="81">
        <f t="shared" si="26"/>
        <v>0</v>
      </c>
      <c r="K110" s="81">
        <f t="shared" si="26"/>
        <v>0</v>
      </c>
      <c r="L110" s="82">
        <f t="shared" si="26"/>
        <v>0</v>
      </c>
    </row>
    <row r="111" spans="1:12" ht="17.25" hidden="1" customHeight="1">
      <c r="A111" s="83" t="s">
        <v>185</v>
      </c>
      <c r="B111" s="75"/>
      <c r="C111" s="37" t="s">
        <v>186</v>
      </c>
      <c r="D111" s="37"/>
      <c r="E111" s="37"/>
      <c r="F111" s="55">
        <f t="shared" ref="F111:L111" si="27">F112+F113</f>
        <v>0</v>
      </c>
      <c r="G111" s="55">
        <f t="shared" si="27"/>
        <v>0</v>
      </c>
      <c r="H111" s="55">
        <f t="shared" si="27"/>
        <v>0</v>
      </c>
      <c r="I111" s="55">
        <f t="shared" si="27"/>
        <v>0</v>
      </c>
      <c r="J111" s="55">
        <f t="shared" si="27"/>
        <v>0</v>
      </c>
      <c r="K111" s="55">
        <f t="shared" si="27"/>
        <v>0</v>
      </c>
      <c r="L111" s="70">
        <f t="shared" si="27"/>
        <v>0</v>
      </c>
    </row>
    <row r="112" spans="1:12" ht="17.25" hidden="1" customHeight="1">
      <c r="A112" s="52"/>
      <c r="B112" s="40" t="s">
        <v>187</v>
      </c>
      <c r="C112" s="41" t="s">
        <v>188</v>
      </c>
      <c r="D112" s="41"/>
      <c r="E112" s="41"/>
      <c r="F112" s="56"/>
      <c r="G112" s="47"/>
      <c r="H112" s="47"/>
      <c r="I112" s="47"/>
      <c r="J112" s="47"/>
      <c r="K112" s="47">
        <f>H112-J112</f>
        <v>0</v>
      </c>
      <c r="L112" s="51"/>
    </row>
    <row r="113" spans="1:12" ht="17.25" hidden="1" customHeight="1">
      <c r="A113" s="52"/>
      <c r="B113" s="40" t="s">
        <v>189</v>
      </c>
      <c r="C113" s="41" t="s">
        <v>190</v>
      </c>
      <c r="D113" s="41"/>
      <c r="E113" s="41"/>
      <c r="F113" s="56"/>
      <c r="G113" s="47"/>
      <c r="H113" s="47"/>
      <c r="I113" s="47"/>
      <c r="J113" s="47"/>
      <c r="K113" s="47">
        <f>H113-J113</f>
        <v>0</v>
      </c>
      <c r="L113" s="51"/>
    </row>
    <row r="114" spans="1:12" ht="17.25" hidden="1" customHeight="1">
      <c r="A114" s="83" t="s">
        <v>191</v>
      </c>
      <c r="B114" s="75"/>
      <c r="C114" s="37" t="s">
        <v>192</v>
      </c>
      <c r="D114" s="37"/>
      <c r="E114" s="37"/>
      <c r="F114" s="55">
        <f t="shared" ref="F114:L114" si="28">F115+F116+F117+F118</f>
        <v>0</v>
      </c>
      <c r="G114" s="55">
        <f t="shared" si="28"/>
        <v>0</v>
      </c>
      <c r="H114" s="55">
        <f t="shared" si="28"/>
        <v>0</v>
      </c>
      <c r="I114" s="55">
        <f t="shared" si="28"/>
        <v>0</v>
      </c>
      <c r="J114" s="55">
        <f t="shared" si="28"/>
        <v>0</v>
      </c>
      <c r="K114" s="55">
        <f t="shared" si="28"/>
        <v>0</v>
      </c>
      <c r="L114" s="70">
        <f t="shared" si="28"/>
        <v>0</v>
      </c>
    </row>
    <row r="115" spans="1:12" ht="17.25" hidden="1" customHeight="1">
      <c r="A115" s="39"/>
      <c r="B115" s="40" t="s">
        <v>193</v>
      </c>
      <c r="C115" s="41" t="s">
        <v>194</v>
      </c>
      <c r="D115" s="41"/>
      <c r="E115" s="41"/>
      <c r="F115" s="56"/>
      <c r="G115" s="47"/>
      <c r="H115" s="47"/>
      <c r="I115" s="47"/>
      <c r="J115" s="47"/>
      <c r="K115" s="47">
        <f>H115-J115</f>
        <v>0</v>
      </c>
      <c r="L115" s="51"/>
    </row>
    <row r="116" spans="1:12" ht="15" hidden="1" customHeight="1">
      <c r="A116" s="52"/>
      <c r="B116" s="71" t="s">
        <v>195</v>
      </c>
      <c r="C116" s="41" t="s">
        <v>196</v>
      </c>
      <c r="D116" s="41"/>
      <c r="E116" s="41"/>
      <c r="F116" s="56"/>
      <c r="G116" s="47"/>
      <c r="H116" s="47"/>
      <c r="I116" s="47"/>
      <c r="J116" s="47"/>
      <c r="K116" s="47">
        <f>H116-J116</f>
        <v>0</v>
      </c>
      <c r="L116" s="51"/>
    </row>
    <row r="117" spans="1:12" ht="16.5" hidden="1" customHeight="1">
      <c r="A117" s="52"/>
      <c r="B117" s="40" t="s">
        <v>197</v>
      </c>
      <c r="C117" s="41" t="s">
        <v>198</v>
      </c>
      <c r="D117" s="41"/>
      <c r="E117" s="41"/>
      <c r="F117" s="56"/>
      <c r="G117" s="47"/>
      <c r="H117" s="47"/>
      <c r="I117" s="47"/>
      <c r="J117" s="47"/>
      <c r="K117" s="47">
        <f>H117-J117</f>
        <v>0</v>
      </c>
      <c r="L117" s="51"/>
    </row>
    <row r="118" spans="1:12" ht="17.25" hidden="1" customHeight="1">
      <c r="A118" s="52"/>
      <c r="B118" s="40" t="s">
        <v>199</v>
      </c>
      <c r="C118" s="41" t="s">
        <v>200</v>
      </c>
      <c r="D118" s="41"/>
      <c r="E118" s="41"/>
      <c r="F118" s="56"/>
      <c r="G118" s="47"/>
      <c r="H118" s="47"/>
      <c r="I118" s="47"/>
      <c r="J118" s="47"/>
      <c r="K118" s="47">
        <f>H118-J118</f>
        <v>0</v>
      </c>
      <c r="L118" s="51"/>
    </row>
    <row r="119" spans="1:12" ht="17.25" hidden="1" customHeight="1">
      <c r="A119" s="84" t="s">
        <v>201</v>
      </c>
      <c r="B119" s="85"/>
      <c r="C119" s="37" t="s">
        <v>202</v>
      </c>
      <c r="D119" s="37"/>
      <c r="E119" s="37"/>
      <c r="F119" s="55">
        <f t="shared" ref="F119:L119" si="29">F120+F121+F122+F123+F124</f>
        <v>0</v>
      </c>
      <c r="G119" s="55">
        <f t="shared" si="29"/>
        <v>0</v>
      </c>
      <c r="H119" s="55">
        <f t="shared" si="29"/>
        <v>0</v>
      </c>
      <c r="I119" s="55">
        <f t="shared" si="29"/>
        <v>0</v>
      </c>
      <c r="J119" s="55">
        <f t="shared" si="29"/>
        <v>0</v>
      </c>
      <c r="K119" s="55">
        <f t="shared" si="29"/>
        <v>0</v>
      </c>
      <c r="L119" s="70">
        <f t="shared" si="29"/>
        <v>0</v>
      </c>
    </row>
    <row r="120" spans="1:12" ht="17.25" hidden="1" customHeight="1">
      <c r="A120" s="86"/>
      <c r="B120" s="40" t="s">
        <v>203</v>
      </c>
      <c r="C120" s="41" t="s">
        <v>204</v>
      </c>
      <c r="D120" s="41"/>
      <c r="E120" s="41"/>
      <c r="F120" s="56"/>
      <c r="G120" s="47"/>
      <c r="H120" s="47"/>
      <c r="I120" s="47"/>
      <c r="J120" s="47"/>
      <c r="K120" s="47">
        <f t="shared" ref="K120:K125" si="30">H120-J120</f>
        <v>0</v>
      </c>
      <c r="L120" s="51"/>
    </row>
    <row r="121" spans="1:12" ht="17.25" hidden="1" customHeight="1">
      <c r="A121" s="52"/>
      <c r="B121" s="40" t="s">
        <v>205</v>
      </c>
      <c r="C121" s="41" t="s">
        <v>206</v>
      </c>
      <c r="D121" s="41"/>
      <c r="E121" s="41"/>
      <c r="F121" s="56"/>
      <c r="G121" s="47"/>
      <c r="H121" s="47"/>
      <c r="I121" s="47"/>
      <c r="J121" s="47"/>
      <c r="K121" s="47">
        <f t="shared" si="30"/>
        <v>0</v>
      </c>
      <c r="L121" s="51"/>
    </row>
    <row r="122" spans="1:12" ht="17.25" hidden="1" customHeight="1">
      <c r="A122" s="52"/>
      <c r="B122" s="71" t="s">
        <v>207</v>
      </c>
      <c r="C122" s="41" t="s">
        <v>208</v>
      </c>
      <c r="D122" s="41"/>
      <c r="E122" s="41"/>
      <c r="F122" s="56"/>
      <c r="G122" s="47"/>
      <c r="H122" s="47"/>
      <c r="I122" s="47"/>
      <c r="J122" s="47"/>
      <c r="K122" s="47">
        <f t="shared" si="30"/>
        <v>0</v>
      </c>
      <c r="L122" s="51"/>
    </row>
    <row r="123" spans="1:12" ht="15" hidden="1" customHeight="1">
      <c r="A123" s="52"/>
      <c r="B123" s="71" t="s">
        <v>209</v>
      </c>
      <c r="C123" s="41" t="s">
        <v>210</v>
      </c>
      <c r="D123" s="41"/>
      <c r="E123" s="41"/>
      <c r="F123" s="56"/>
      <c r="G123" s="47"/>
      <c r="H123" s="47"/>
      <c r="I123" s="47"/>
      <c r="J123" s="47"/>
      <c r="K123" s="47">
        <f t="shared" si="30"/>
        <v>0</v>
      </c>
      <c r="L123" s="51"/>
    </row>
    <row r="124" spans="1:12" ht="17.25" hidden="1" customHeight="1">
      <c r="A124" s="52"/>
      <c r="B124" s="71" t="s">
        <v>211</v>
      </c>
      <c r="C124" s="41" t="s">
        <v>212</v>
      </c>
      <c r="D124" s="41"/>
      <c r="E124" s="41"/>
      <c r="F124" s="56"/>
      <c r="G124" s="47"/>
      <c r="H124" s="47"/>
      <c r="I124" s="47"/>
      <c r="J124" s="47"/>
      <c r="K124" s="47">
        <f t="shared" si="30"/>
        <v>0</v>
      </c>
      <c r="L124" s="51"/>
    </row>
    <row r="125" spans="1:12" s="8" customFormat="1" ht="14.25" hidden="1" customHeight="1">
      <c r="A125" s="52"/>
      <c r="B125" s="87"/>
      <c r="C125" s="88"/>
      <c r="D125" s="88"/>
      <c r="E125" s="88"/>
      <c r="F125" s="56"/>
      <c r="G125" s="47"/>
      <c r="H125" s="47"/>
      <c r="I125" s="47"/>
      <c r="J125" s="47"/>
      <c r="K125" s="47">
        <f t="shared" si="30"/>
        <v>0</v>
      </c>
      <c r="L125" s="51"/>
    </row>
    <row r="126" spans="1:12" s="9" customFormat="1" ht="17.25" hidden="1" customHeight="1">
      <c r="A126" s="78" t="s">
        <v>213</v>
      </c>
      <c r="B126" s="89"/>
      <c r="C126" s="80" t="s">
        <v>214</v>
      </c>
      <c r="D126" s="80"/>
      <c r="E126" s="80"/>
      <c r="F126" s="81">
        <f t="shared" ref="F126:L126" si="31">F127+F128+F129</f>
        <v>0</v>
      </c>
      <c r="G126" s="81">
        <f t="shared" si="31"/>
        <v>0</v>
      </c>
      <c r="H126" s="81">
        <f t="shared" si="31"/>
        <v>0</v>
      </c>
      <c r="I126" s="81">
        <f t="shared" si="31"/>
        <v>0</v>
      </c>
      <c r="J126" s="81">
        <f t="shared" si="31"/>
        <v>0</v>
      </c>
      <c r="K126" s="81">
        <f t="shared" si="31"/>
        <v>0</v>
      </c>
      <c r="L126" s="82">
        <f t="shared" si="31"/>
        <v>0</v>
      </c>
    </row>
    <row r="127" spans="1:12" s="8" customFormat="1" ht="17.25" hidden="1" customHeight="1">
      <c r="A127" s="52"/>
      <c r="B127" s="90" t="s">
        <v>215</v>
      </c>
      <c r="C127" s="91" t="s">
        <v>216</v>
      </c>
      <c r="D127" s="91"/>
      <c r="E127" s="91"/>
      <c r="F127" s="56"/>
      <c r="G127" s="47"/>
      <c r="H127" s="47"/>
      <c r="I127" s="47"/>
      <c r="J127" s="47"/>
      <c r="K127" s="47">
        <f>H127-J127</f>
        <v>0</v>
      </c>
      <c r="L127" s="51"/>
    </row>
    <row r="128" spans="1:12" s="8" customFormat="1" ht="34.5" hidden="1" customHeight="1">
      <c r="A128" s="52"/>
      <c r="B128" s="92" t="s">
        <v>217</v>
      </c>
      <c r="C128" s="91" t="s">
        <v>218</v>
      </c>
      <c r="D128" s="91"/>
      <c r="E128" s="91"/>
      <c r="F128" s="56"/>
      <c r="G128" s="47"/>
      <c r="H128" s="47"/>
      <c r="I128" s="47"/>
      <c r="J128" s="47"/>
      <c r="K128" s="47">
        <f>H128-J128</f>
        <v>0</v>
      </c>
      <c r="L128" s="51"/>
    </row>
    <row r="129" spans="1:12" s="8" customFormat="1" ht="17.25" hidden="1" customHeight="1">
      <c r="A129" s="52"/>
      <c r="B129" s="93" t="s">
        <v>219</v>
      </c>
      <c r="C129" s="91" t="s">
        <v>220</v>
      </c>
      <c r="D129" s="91"/>
      <c r="E129" s="91"/>
      <c r="F129" s="56"/>
      <c r="G129" s="47"/>
      <c r="H129" s="47"/>
      <c r="I129" s="47"/>
      <c r="J129" s="47"/>
      <c r="K129" s="47">
        <f>H129-J129</f>
        <v>0</v>
      </c>
      <c r="L129" s="51"/>
    </row>
    <row r="130" spans="1:12" s="8" customFormat="1" ht="21.75" customHeight="1">
      <c r="A130" s="193" t="s">
        <v>221</v>
      </c>
      <c r="B130" s="194"/>
      <c r="C130" s="94" t="s">
        <v>222</v>
      </c>
      <c r="D130" s="94"/>
      <c r="E130" s="94"/>
      <c r="F130" s="95">
        <f t="shared" ref="F130:L130" si="32">F131</f>
        <v>10000</v>
      </c>
      <c r="G130" s="95">
        <f t="shared" si="32"/>
        <v>0</v>
      </c>
      <c r="H130" s="95">
        <f t="shared" si="32"/>
        <v>0</v>
      </c>
      <c r="I130" s="95">
        <f t="shared" si="32"/>
        <v>0</v>
      </c>
      <c r="J130" s="95">
        <f t="shared" si="32"/>
        <v>0</v>
      </c>
      <c r="K130" s="95">
        <f t="shared" si="32"/>
        <v>0</v>
      </c>
      <c r="L130" s="96">
        <f t="shared" si="32"/>
        <v>0</v>
      </c>
    </row>
    <row r="131" spans="1:12" s="8" customFormat="1" ht="16.5" customHeight="1">
      <c r="A131" s="52" t="s">
        <v>223</v>
      </c>
      <c r="B131" s="53"/>
      <c r="C131" s="97" t="s">
        <v>224</v>
      </c>
      <c r="D131" s="97"/>
      <c r="E131" s="97"/>
      <c r="F131" s="98">
        <v>10000</v>
      </c>
      <c r="G131" s="99"/>
      <c r="H131" s="47"/>
      <c r="I131" s="47"/>
      <c r="J131" s="47"/>
      <c r="K131" s="47">
        <f>H131-J131</f>
        <v>0</v>
      </c>
      <c r="L131" s="51"/>
    </row>
    <row r="132" spans="1:12" s="8" customFormat="1" hidden="1">
      <c r="A132" s="52"/>
      <c r="B132" s="40"/>
      <c r="C132" s="97"/>
      <c r="D132" s="97"/>
      <c r="E132" s="97"/>
      <c r="F132" s="56"/>
      <c r="G132" s="11"/>
      <c r="H132" s="11"/>
      <c r="I132" s="11"/>
      <c r="J132" s="11"/>
      <c r="K132" s="47">
        <f>H132-J132</f>
        <v>0</v>
      </c>
      <c r="L132" s="100"/>
    </row>
    <row r="133" spans="1:12" s="9" customFormat="1" ht="33" hidden="1" customHeight="1">
      <c r="A133" s="214" t="s">
        <v>225</v>
      </c>
      <c r="B133" s="215"/>
      <c r="C133" s="80" t="s">
        <v>226</v>
      </c>
      <c r="D133" s="80"/>
      <c r="E133" s="80"/>
      <c r="F133" s="81">
        <f t="shared" ref="F133:L133" si="33">F134</f>
        <v>0</v>
      </c>
      <c r="G133" s="81">
        <f t="shared" si="33"/>
        <v>0</v>
      </c>
      <c r="H133" s="81">
        <f t="shared" si="33"/>
        <v>0</v>
      </c>
      <c r="I133" s="81">
        <f t="shared" si="33"/>
        <v>0</v>
      </c>
      <c r="J133" s="81">
        <f t="shared" si="33"/>
        <v>0</v>
      </c>
      <c r="K133" s="81">
        <f t="shared" si="33"/>
        <v>0</v>
      </c>
      <c r="L133" s="82">
        <f t="shared" si="33"/>
        <v>0</v>
      </c>
    </row>
    <row r="134" spans="1:12" s="8" customFormat="1" ht="31.5" hidden="1" customHeight="1">
      <c r="A134" s="201" t="s">
        <v>227</v>
      </c>
      <c r="B134" s="216"/>
      <c r="C134" s="37" t="s">
        <v>228</v>
      </c>
      <c r="D134" s="37"/>
      <c r="E134" s="37"/>
      <c r="F134" s="55">
        <f t="shared" ref="F134:L134" si="34">F135+F136+F137+F138+F139+F140+F141+F142+F143+F144+F145+F146</f>
        <v>0</v>
      </c>
      <c r="G134" s="55">
        <f t="shared" si="34"/>
        <v>0</v>
      </c>
      <c r="H134" s="55">
        <f t="shared" si="34"/>
        <v>0</v>
      </c>
      <c r="I134" s="55">
        <f t="shared" si="34"/>
        <v>0</v>
      </c>
      <c r="J134" s="55">
        <f t="shared" si="34"/>
        <v>0</v>
      </c>
      <c r="K134" s="55">
        <f t="shared" si="34"/>
        <v>0</v>
      </c>
      <c r="L134" s="70">
        <f t="shared" si="34"/>
        <v>0</v>
      </c>
    </row>
    <row r="135" spans="1:12" s="8" customFormat="1" ht="15.75" hidden="1" customHeight="1">
      <c r="A135" s="52"/>
      <c r="B135" s="53" t="s">
        <v>229</v>
      </c>
      <c r="C135" s="41" t="s">
        <v>230</v>
      </c>
      <c r="D135" s="41"/>
      <c r="E135" s="41"/>
      <c r="F135" s="56"/>
      <c r="G135" s="47"/>
      <c r="H135" s="47"/>
      <c r="I135" s="47"/>
      <c r="J135" s="47"/>
      <c r="K135" s="47">
        <f t="shared" ref="K135:K146" si="35">H135-J135</f>
        <v>0</v>
      </c>
      <c r="L135" s="51"/>
    </row>
    <row r="136" spans="1:12" s="8" customFormat="1" ht="18" hidden="1" customHeight="1">
      <c r="A136" s="52"/>
      <c r="B136" s="40" t="s">
        <v>231</v>
      </c>
      <c r="C136" s="41" t="s">
        <v>232</v>
      </c>
      <c r="D136" s="41"/>
      <c r="E136" s="41"/>
      <c r="F136" s="56"/>
      <c r="G136" s="47"/>
      <c r="H136" s="47"/>
      <c r="I136" s="47"/>
      <c r="J136" s="47"/>
      <c r="K136" s="47">
        <f t="shared" si="35"/>
        <v>0</v>
      </c>
      <c r="L136" s="51"/>
    </row>
    <row r="137" spans="1:12" s="8" customFormat="1" ht="24.75" hidden="1" customHeight="1">
      <c r="A137" s="52"/>
      <c r="B137" s="71" t="s">
        <v>233</v>
      </c>
      <c r="C137" s="41" t="s">
        <v>234</v>
      </c>
      <c r="D137" s="41"/>
      <c r="E137" s="41"/>
      <c r="F137" s="56"/>
      <c r="G137" s="47"/>
      <c r="H137" s="47"/>
      <c r="I137" s="47"/>
      <c r="J137" s="47"/>
      <c r="K137" s="47">
        <f t="shared" si="35"/>
        <v>0</v>
      </c>
      <c r="L137" s="51"/>
    </row>
    <row r="138" spans="1:12" s="8" customFormat="1" ht="25.5" hidden="1" customHeight="1">
      <c r="A138" s="52"/>
      <c r="B138" s="71" t="s">
        <v>235</v>
      </c>
      <c r="C138" s="41" t="s">
        <v>236</v>
      </c>
      <c r="D138" s="41"/>
      <c r="E138" s="41"/>
      <c r="F138" s="56"/>
      <c r="G138" s="47"/>
      <c r="H138" s="47"/>
      <c r="I138" s="47"/>
      <c r="J138" s="47"/>
      <c r="K138" s="47">
        <f t="shared" si="35"/>
        <v>0</v>
      </c>
      <c r="L138" s="51"/>
    </row>
    <row r="139" spans="1:12" s="8" customFormat="1" ht="24.75" hidden="1" customHeight="1">
      <c r="A139" s="101"/>
      <c r="B139" s="71" t="s">
        <v>237</v>
      </c>
      <c r="C139" s="41" t="s">
        <v>238</v>
      </c>
      <c r="D139" s="41"/>
      <c r="E139" s="41"/>
      <c r="F139" s="56"/>
      <c r="G139" s="47"/>
      <c r="H139" s="47"/>
      <c r="I139" s="47"/>
      <c r="J139" s="47"/>
      <c r="K139" s="47">
        <f t="shared" si="35"/>
        <v>0</v>
      </c>
      <c r="L139" s="51"/>
    </row>
    <row r="140" spans="1:12" s="8" customFormat="1" ht="30.75" hidden="1" customHeight="1">
      <c r="A140" s="101"/>
      <c r="B140" s="71" t="s">
        <v>239</v>
      </c>
      <c r="C140" s="41" t="s">
        <v>240</v>
      </c>
      <c r="D140" s="41"/>
      <c r="E140" s="41"/>
      <c r="F140" s="56"/>
      <c r="G140" s="47"/>
      <c r="H140" s="47"/>
      <c r="I140" s="47"/>
      <c r="J140" s="47"/>
      <c r="K140" s="47">
        <f t="shared" si="35"/>
        <v>0</v>
      </c>
      <c r="L140" s="51"/>
    </row>
    <row r="141" spans="1:12" s="8" customFormat="1" ht="26.25" hidden="1" customHeight="1">
      <c r="A141" s="101"/>
      <c r="B141" s="71" t="s">
        <v>241</v>
      </c>
      <c r="C141" s="41" t="s">
        <v>242</v>
      </c>
      <c r="D141" s="41"/>
      <c r="E141" s="41"/>
      <c r="F141" s="56"/>
      <c r="G141" s="47"/>
      <c r="H141" s="47"/>
      <c r="I141" s="47"/>
      <c r="J141" s="47"/>
      <c r="K141" s="47">
        <f t="shared" si="35"/>
        <v>0</v>
      </c>
      <c r="L141" s="51"/>
    </row>
    <row r="142" spans="1:12" s="8" customFormat="1" ht="26.25" hidden="1" customHeight="1">
      <c r="A142" s="101"/>
      <c r="B142" s="71" t="s">
        <v>243</v>
      </c>
      <c r="C142" s="41" t="s">
        <v>244</v>
      </c>
      <c r="D142" s="41"/>
      <c r="E142" s="41"/>
      <c r="F142" s="56"/>
      <c r="G142" s="47"/>
      <c r="H142" s="47"/>
      <c r="I142" s="47"/>
      <c r="J142" s="47"/>
      <c r="K142" s="47">
        <f t="shared" si="35"/>
        <v>0</v>
      </c>
      <c r="L142" s="51"/>
    </row>
    <row r="143" spans="1:12" s="8" customFormat="1" ht="19.5" hidden="1" customHeight="1">
      <c r="A143" s="101"/>
      <c r="B143" s="71" t="s">
        <v>245</v>
      </c>
      <c r="C143" s="41" t="s">
        <v>246</v>
      </c>
      <c r="D143" s="41"/>
      <c r="E143" s="41"/>
      <c r="F143" s="56"/>
      <c r="G143" s="47"/>
      <c r="H143" s="47"/>
      <c r="I143" s="47"/>
      <c r="J143" s="47"/>
      <c r="K143" s="47">
        <f t="shared" si="35"/>
        <v>0</v>
      </c>
      <c r="L143" s="51"/>
    </row>
    <row r="144" spans="1:12" s="10" customFormat="1" ht="24" hidden="1" customHeight="1">
      <c r="A144" s="102"/>
      <c r="B144" s="103" t="s">
        <v>247</v>
      </c>
      <c r="C144" s="104" t="s">
        <v>248</v>
      </c>
      <c r="D144" s="104"/>
      <c r="E144" s="104"/>
      <c r="F144" s="56"/>
      <c r="G144" s="105"/>
      <c r="H144" s="105"/>
      <c r="I144" s="105"/>
      <c r="J144" s="105"/>
      <c r="K144" s="47">
        <f t="shared" si="35"/>
        <v>0</v>
      </c>
      <c r="L144" s="106"/>
    </row>
    <row r="145" spans="1:12" s="10" customFormat="1" ht="20.25" hidden="1" customHeight="1">
      <c r="A145" s="102"/>
      <c r="B145" s="103" t="s">
        <v>249</v>
      </c>
      <c r="C145" s="104" t="s">
        <v>250</v>
      </c>
      <c r="D145" s="104"/>
      <c r="E145" s="104"/>
      <c r="F145" s="56"/>
      <c r="G145" s="105"/>
      <c r="H145" s="105"/>
      <c r="I145" s="105"/>
      <c r="J145" s="105"/>
      <c r="K145" s="47">
        <f t="shared" si="35"/>
        <v>0</v>
      </c>
      <c r="L145" s="106"/>
    </row>
    <row r="146" spans="1:12" s="10" customFormat="1" ht="20.25" hidden="1" customHeight="1">
      <c r="A146" s="102"/>
      <c r="B146" s="103" t="s">
        <v>251</v>
      </c>
      <c r="C146" s="104" t="s">
        <v>252</v>
      </c>
      <c r="D146" s="104"/>
      <c r="E146" s="104"/>
      <c r="F146" s="56"/>
      <c r="G146" s="105"/>
      <c r="H146" s="105"/>
      <c r="I146" s="105"/>
      <c r="J146" s="105"/>
      <c r="K146" s="47">
        <f t="shared" si="35"/>
        <v>0</v>
      </c>
      <c r="L146" s="106"/>
    </row>
    <row r="147" spans="1:12" s="9" customFormat="1" ht="17.25" hidden="1" customHeight="1">
      <c r="A147" s="78" t="s">
        <v>253</v>
      </c>
      <c r="B147" s="79"/>
      <c r="C147" s="80" t="s">
        <v>254</v>
      </c>
      <c r="D147" s="80"/>
      <c r="E147" s="80"/>
      <c r="F147" s="81">
        <f t="shared" ref="F147:L147" si="36">F148</f>
        <v>0</v>
      </c>
      <c r="G147" s="81">
        <f t="shared" si="36"/>
        <v>0</v>
      </c>
      <c r="H147" s="81">
        <f t="shared" si="36"/>
        <v>0</v>
      </c>
      <c r="I147" s="81">
        <f t="shared" si="36"/>
        <v>0</v>
      </c>
      <c r="J147" s="81">
        <f t="shared" si="36"/>
        <v>0</v>
      </c>
      <c r="K147" s="81">
        <f t="shared" si="36"/>
        <v>0</v>
      </c>
      <c r="L147" s="82">
        <f t="shared" si="36"/>
        <v>0</v>
      </c>
    </row>
    <row r="148" spans="1:12" s="8" customFormat="1" ht="13.5" hidden="1" customHeight="1">
      <c r="A148" s="35" t="s">
        <v>255</v>
      </c>
      <c r="B148" s="36"/>
      <c r="C148" s="37" t="s">
        <v>256</v>
      </c>
      <c r="D148" s="37"/>
      <c r="E148" s="37"/>
      <c r="F148" s="55">
        <f t="shared" ref="F148:L148" si="37">F149+F150</f>
        <v>0</v>
      </c>
      <c r="G148" s="55">
        <f t="shared" si="37"/>
        <v>0</v>
      </c>
      <c r="H148" s="55">
        <f t="shared" si="37"/>
        <v>0</v>
      </c>
      <c r="I148" s="55">
        <f t="shared" si="37"/>
        <v>0</v>
      </c>
      <c r="J148" s="55">
        <f t="shared" si="37"/>
        <v>0</v>
      </c>
      <c r="K148" s="55">
        <f t="shared" si="37"/>
        <v>0</v>
      </c>
      <c r="L148" s="70">
        <f t="shared" si="37"/>
        <v>0</v>
      </c>
    </row>
    <row r="149" spans="1:12" s="8" customFormat="1" ht="13.5" hidden="1" customHeight="1">
      <c r="A149" s="107"/>
      <c r="B149" s="53" t="s">
        <v>257</v>
      </c>
      <c r="C149" s="41" t="s">
        <v>258</v>
      </c>
      <c r="D149" s="41"/>
      <c r="E149" s="41"/>
      <c r="F149" s="56"/>
      <c r="G149" s="47"/>
      <c r="H149" s="47"/>
      <c r="I149" s="47"/>
      <c r="J149" s="47"/>
      <c r="K149" s="47">
        <f>H149-J149</f>
        <v>0</v>
      </c>
      <c r="L149" s="51"/>
    </row>
    <row r="150" spans="1:12" s="8" customFormat="1" ht="13.5" hidden="1" customHeight="1">
      <c r="A150" s="107"/>
      <c r="B150" s="53" t="s">
        <v>259</v>
      </c>
      <c r="C150" s="41" t="s">
        <v>260</v>
      </c>
      <c r="D150" s="41"/>
      <c r="E150" s="41"/>
      <c r="F150" s="56"/>
      <c r="G150" s="47"/>
      <c r="H150" s="47"/>
      <c r="I150" s="47"/>
      <c r="J150" s="47"/>
      <c r="K150" s="47">
        <f>H150-J150</f>
        <v>0</v>
      </c>
      <c r="L150" s="51"/>
    </row>
    <row r="151" spans="1:12" s="8" customFormat="1" ht="17.25" hidden="1" customHeight="1">
      <c r="A151" s="108" t="s">
        <v>261</v>
      </c>
      <c r="B151" s="109"/>
      <c r="C151" s="110" t="s">
        <v>262</v>
      </c>
      <c r="D151" s="110"/>
      <c r="E151" s="110"/>
      <c r="F151" s="95">
        <f t="shared" ref="F151:L151" si="38">F152</f>
        <v>0</v>
      </c>
      <c r="G151" s="95">
        <f t="shared" si="38"/>
        <v>0</v>
      </c>
      <c r="H151" s="95">
        <f t="shared" si="38"/>
        <v>0</v>
      </c>
      <c r="I151" s="95">
        <f t="shared" si="38"/>
        <v>0</v>
      </c>
      <c r="J151" s="95">
        <f t="shared" si="38"/>
        <v>0</v>
      </c>
      <c r="K151" s="95">
        <f t="shared" si="38"/>
        <v>0</v>
      </c>
      <c r="L151" s="96">
        <f t="shared" si="38"/>
        <v>0</v>
      </c>
    </row>
    <row r="152" spans="1:12" s="8" customFormat="1" hidden="1">
      <c r="A152" s="111" t="s">
        <v>263</v>
      </c>
      <c r="B152" s="54"/>
      <c r="C152" s="37" t="s">
        <v>264</v>
      </c>
      <c r="D152" s="37"/>
      <c r="E152" s="37"/>
      <c r="F152" s="55">
        <f t="shared" ref="F152:L152" si="39">F153+F154+F155+F156</f>
        <v>0</v>
      </c>
      <c r="G152" s="55">
        <f t="shared" si="39"/>
        <v>0</v>
      </c>
      <c r="H152" s="55">
        <f t="shared" si="39"/>
        <v>0</v>
      </c>
      <c r="I152" s="55">
        <f t="shared" si="39"/>
        <v>0</v>
      </c>
      <c r="J152" s="55">
        <f t="shared" si="39"/>
        <v>0</v>
      </c>
      <c r="K152" s="55">
        <f t="shared" si="39"/>
        <v>0</v>
      </c>
      <c r="L152" s="70">
        <f t="shared" si="39"/>
        <v>0</v>
      </c>
    </row>
    <row r="153" spans="1:12" s="8" customFormat="1" hidden="1">
      <c r="A153" s="52"/>
      <c r="B153" s="112" t="s">
        <v>265</v>
      </c>
      <c r="C153" s="41" t="s">
        <v>266</v>
      </c>
      <c r="D153" s="41"/>
      <c r="E153" s="41"/>
      <c r="F153" s="56"/>
      <c r="G153" s="47"/>
      <c r="H153" s="47"/>
      <c r="I153" s="47"/>
      <c r="J153" s="47"/>
      <c r="K153" s="47">
        <f>H153-J153</f>
        <v>0</v>
      </c>
      <c r="L153" s="51"/>
    </row>
    <row r="154" spans="1:12" s="8" customFormat="1" hidden="1">
      <c r="A154" s="61"/>
      <c r="B154" s="112" t="s">
        <v>267</v>
      </c>
      <c r="C154" s="41" t="s">
        <v>268</v>
      </c>
      <c r="D154" s="41"/>
      <c r="E154" s="41"/>
      <c r="F154" s="56"/>
      <c r="G154" s="47"/>
      <c r="H154" s="47"/>
      <c r="I154" s="47"/>
      <c r="J154" s="47"/>
      <c r="K154" s="47">
        <f>H154-J154</f>
        <v>0</v>
      </c>
      <c r="L154" s="51"/>
    </row>
    <row r="155" spans="1:12" s="8" customFormat="1" ht="15" hidden="1" customHeight="1">
      <c r="A155" s="61"/>
      <c r="B155" s="112" t="s">
        <v>269</v>
      </c>
      <c r="C155" s="41" t="s">
        <v>270</v>
      </c>
      <c r="D155" s="41"/>
      <c r="E155" s="41"/>
      <c r="F155" s="56"/>
      <c r="G155" s="47"/>
      <c r="H155" s="47"/>
      <c r="I155" s="47"/>
      <c r="J155" s="47"/>
      <c r="K155" s="47">
        <f>H155-J155</f>
        <v>0</v>
      </c>
      <c r="L155" s="51"/>
    </row>
    <row r="156" spans="1:12" s="8" customFormat="1" hidden="1">
      <c r="A156" s="61"/>
      <c r="B156" s="112" t="s">
        <v>271</v>
      </c>
      <c r="C156" s="41" t="s">
        <v>272</v>
      </c>
      <c r="D156" s="41"/>
      <c r="E156" s="41"/>
      <c r="F156" s="56"/>
      <c r="G156" s="47"/>
      <c r="H156" s="47"/>
      <c r="I156" s="47"/>
      <c r="J156" s="47"/>
      <c r="K156" s="47">
        <f>H156-J156</f>
        <v>0</v>
      </c>
      <c r="L156" s="51"/>
    </row>
    <row r="157" spans="1:12" s="8" customFormat="1" hidden="1">
      <c r="A157" s="61"/>
      <c r="B157" s="112"/>
      <c r="C157" s="113"/>
      <c r="D157" s="113"/>
      <c r="E157" s="113"/>
      <c r="F157" s="56"/>
      <c r="G157" s="11"/>
      <c r="H157" s="11"/>
      <c r="I157" s="11"/>
      <c r="J157" s="11"/>
      <c r="K157" s="47">
        <f>H157-J157</f>
        <v>0</v>
      </c>
      <c r="L157" s="100"/>
    </row>
    <row r="158" spans="1:12" s="9" customFormat="1" ht="24" customHeight="1">
      <c r="A158" s="217" t="s">
        <v>477</v>
      </c>
      <c r="B158" s="218"/>
      <c r="C158" s="80" t="s">
        <v>273</v>
      </c>
      <c r="D158" s="80"/>
      <c r="E158" s="80"/>
      <c r="F158" s="81">
        <f t="shared" ref="F158:L158" si="40">F159+F160+F161+F162+F163+F164+F165+F166+F167</f>
        <v>1000</v>
      </c>
      <c r="G158" s="81">
        <f t="shared" si="40"/>
        <v>1000</v>
      </c>
      <c r="H158" s="81">
        <f t="shared" si="40"/>
        <v>0</v>
      </c>
      <c r="I158" s="81">
        <f t="shared" si="40"/>
        <v>0</v>
      </c>
      <c r="J158" s="81">
        <f t="shared" si="40"/>
        <v>0</v>
      </c>
      <c r="K158" s="81">
        <f t="shared" si="40"/>
        <v>0</v>
      </c>
      <c r="L158" s="82">
        <f t="shared" si="40"/>
        <v>0</v>
      </c>
    </row>
    <row r="159" spans="1:12" s="8" customFormat="1" hidden="1">
      <c r="A159" s="52" t="s">
        <v>274</v>
      </c>
      <c r="B159" s="87"/>
      <c r="C159" s="97" t="s">
        <v>275</v>
      </c>
      <c r="D159" s="97"/>
      <c r="E159" s="97"/>
      <c r="F159" s="56"/>
      <c r="G159" s="47"/>
      <c r="H159" s="47"/>
      <c r="I159" s="47">
        <f>H159</f>
        <v>0</v>
      </c>
      <c r="J159" s="47"/>
      <c r="K159" s="47">
        <f t="shared" ref="K159:K166" si="41">H159-J159</f>
        <v>0</v>
      </c>
      <c r="L159" s="51"/>
    </row>
    <row r="160" spans="1:12" s="8" customFormat="1" hidden="1">
      <c r="A160" s="39" t="s">
        <v>276</v>
      </c>
      <c r="B160" s="87"/>
      <c r="C160" s="97" t="s">
        <v>277</v>
      </c>
      <c r="D160" s="97"/>
      <c r="E160" s="97"/>
      <c r="F160" s="56"/>
      <c r="G160" s="47"/>
      <c r="H160" s="47"/>
      <c r="I160" s="47">
        <f t="shared" ref="I160:I186" si="42">H160</f>
        <v>0</v>
      </c>
      <c r="J160" s="47"/>
      <c r="K160" s="47">
        <f t="shared" si="41"/>
        <v>0</v>
      </c>
      <c r="L160" s="51"/>
    </row>
    <row r="161" spans="1:12" s="8" customFormat="1" ht="15" hidden="1" customHeight="1">
      <c r="A161" s="219" t="s">
        <v>278</v>
      </c>
      <c r="B161" s="220"/>
      <c r="C161" s="97" t="s">
        <v>279</v>
      </c>
      <c r="D161" s="97"/>
      <c r="E161" s="97"/>
      <c r="F161" s="56"/>
      <c r="G161" s="47"/>
      <c r="H161" s="47"/>
      <c r="I161" s="47">
        <f t="shared" si="42"/>
        <v>0</v>
      </c>
      <c r="J161" s="47"/>
      <c r="K161" s="47">
        <f t="shared" si="41"/>
        <v>0</v>
      </c>
      <c r="L161" s="51"/>
    </row>
    <row r="162" spans="1:12" s="8" customFormat="1" ht="15" hidden="1" customHeight="1">
      <c r="A162" s="219" t="s">
        <v>280</v>
      </c>
      <c r="B162" s="220"/>
      <c r="C162" s="97" t="s">
        <v>281</v>
      </c>
      <c r="D162" s="97"/>
      <c r="E162" s="97"/>
      <c r="F162" s="56"/>
      <c r="G162" s="47"/>
      <c r="H162" s="47"/>
      <c r="I162" s="47">
        <f t="shared" si="42"/>
        <v>0</v>
      </c>
      <c r="J162" s="47"/>
      <c r="K162" s="47">
        <f t="shared" si="41"/>
        <v>0</v>
      </c>
      <c r="L162" s="51"/>
    </row>
    <row r="163" spans="1:12" s="8" customFormat="1" hidden="1">
      <c r="A163" s="39" t="s">
        <v>282</v>
      </c>
      <c r="B163" s="87"/>
      <c r="C163" s="97" t="s">
        <v>283</v>
      </c>
      <c r="D163" s="97"/>
      <c r="E163" s="97"/>
      <c r="F163" s="56"/>
      <c r="G163" s="47"/>
      <c r="H163" s="47"/>
      <c r="I163" s="47">
        <f t="shared" si="42"/>
        <v>0</v>
      </c>
      <c r="J163" s="47"/>
      <c r="K163" s="47">
        <f t="shared" si="41"/>
        <v>0</v>
      </c>
      <c r="L163" s="51"/>
    </row>
    <row r="164" spans="1:12" s="8" customFormat="1" hidden="1">
      <c r="A164" s="39" t="s">
        <v>284</v>
      </c>
      <c r="B164" s="87"/>
      <c r="C164" s="97" t="s">
        <v>285</v>
      </c>
      <c r="D164" s="97"/>
      <c r="E164" s="97"/>
      <c r="F164" s="56"/>
      <c r="G164" s="47"/>
      <c r="H164" s="47"/>
      <c r="I164" s="47">
        <f t="shared" si="42"/>
        <v>0</v>
      </c>
      <c r="J164" s="47"/>
      <c r="K164" s="47">
        <f t="shared" si="41"/>
        <v>0</v>
      </c>
      <c r="L164" s="51"/>
    </row>
    <row r="165" spans="1:12" s="8" customFormat="1" hidden="1">
      <c r="A165" s="39" t="s">
        <v>286</v>
      </c>
      <c r="B165" s="87"/>
      <c r="C165" s="97" t="s">
        <v>287</v>
      </c>
      <c r="D165" s="97"/>
      <c r="E165" s="97"/>
      <c r="F165" s="56"/>
      <c r="G165" s="47"/>
      <c r="H165" s="47"/>
      <c r="I165" s="47">
        <f t="shared" si="42"/>
        <v>0</v>
      </c>
      <c r="J165" s="47"/>
      <c r="K165" s="47">
        <f t="shared" si="41"/>
        <v>0</v>
      </c>
      <c r="L165" s="51"/>
    </row>
    <row r="166" spans="1:12" s="8" customFormat="1" hidden="1">
      <c r="A166" s="39" t="s">
        <v>288</v>
      </c>
      <c r="B166" s="87"/>
      <c r="C166" s="97" t="s">
        <v>289</v>
      </c>
      <c r="D166" s="97"/>
      <c r="E166" s="97"/>
      <c r="F166" s="56"/>
      <c r="G166" s="47"/>
      <c r="H166" s="47"/>
      <c r="I166" s="47">
        <f t="shared" si="42"/>
        <v>0</v>
      </c>
      <c r="J166" s="47"/>
      <c r="K166" s="47">
        <f t="shared" si="41"/>
        <v>0</v>
      </c>
      <c r="L166" s="51"/>
    </row>
    <row r="167" spans="1:12" s="8" customFormat="1">
      <c r="A167" s="39" t="s">
        <v>290</v>
      </c>
      <c r="B167" s="87"/>
      <c r="C167" s="97" t="s">
        <v>291</v>
      </c>
      <c r="D167" s="97"/>
      <c r="E167" s="97"/>
      <c r="F167" s="11">
        <f>'[1]54.1'!L38</f>
        <v>1000</v>
      </c>
      <c r="G167" s="11">
        <f>'[1]54.1'!M38</f>
        <v>1000</v>
      </c>
      <c r="H167" s="11">
        <f>'[1]54.1'!N38</f>
        <v>0</v>
      </c>
      <c r="I167" s="11">
        <f>'[1]54.1'!O38</f>
        <v>0</v>
      </c>
      <c r="J167" s="11">
        <f>'[1]54.1'!P38</f>
        <v>0</v>
      </c>
      <c r="K167" s="11">
        <f>'[1]54.1'!Q38</f>
        <v>0</v>
      </c>
      <c r="L167" s="100">
        <f>'[1]54.1'!R38</f>
        <v>0</v>
      </c>
    </row>
    <row r="168" spans="1:12" s="8" customFormat="1" hidden="1">
      <c r="A168" s="114" t="s">
        <v>292</v>
      </c>
      <c r="B168" s="115"/>
      <c r="C168" s="37" t="s">
        <v>293</v>
      </c>
      <c r="D168" s="37"/>
      <c r="E168" s="37"/>
      <c r="F168" s="55">
        <f t="shared" ref="F168:L168" si="43">F170+F174</f>
        <v>0</v>
      </c>
      <c r="G168" s="55">
        <f t="shared" si="43"/>
        <v>0</v>
      </c>
      <c r="H168" s="55">
        <f t="shared" si="43"/>
        <v>0</v>
      </c>
      <c r="I168" s="47">
        <f t="shared" si="42"/>
        <v>0</v>
      </c>
      <c r="J168" s="55">
        <f t="shared" si="43"/>
        <v>0</v>
      </c>
      <c r="K168" s="55">
        <f t="shared" si="43"/>
        <v>0</v>
      </c>
      <c r="L168" s="70">
        <f t="shared" si="43"/>
        <v>0</v>
      </c>
    </row>
    <row r="169" spans="1:12" s="8" customFormat="1" hidden="1">
      <c r="A169" s="116"/>
      <c r="B169" s="117"/>
      <c r="C169" s="41"/>
      <c r="D169" s="41"/>
      <c r="E169" s="41"/>
      <c r="F169" s="56"/>
      <c r="G169" s="11"/>
      <c r="H169" s="11"/>
      <c r="I169" s="47">
        <f t="shared" si="42"/>
        <v>0</v>
      </c>
      <c r="J169" s="11"/>
      <c r="K169" s="47">
        <f>H169-J169</f>
        <v>0</v>
      </c>
      <c r="L169" s="100"/>
    </row>
    <row r="170" spans="1:12" s="9" customFormat="1" ht="15" hidden="1">
      <c r="A170" s="118" t="s">
        <v>294</v>
      </c>
      <c r="B170" s="79"/>
      <c r="C170" s="80" t="s">
        <v>295</v>
      </c>
      <c r="D170" s="80"/>
      <c r="E170" s="80"/>
      <c r="F170" s="81">
        <f t="shared" ref="F170:L170" si="44">F171+F172</f>
        <v>0</v>
      </c>
      <c r="G170" s="81">
        <f t="shared" si="44"/>
        <v>0</v>
      </c>
      <c r="H170" s="81">
        <f t="shared" si="44"/>
        <v>0</v>
      </c>
      <c r="I170" s="47">
        <f t="shared" si="42"/>
        <v>0</v>
      </c>
      <c r="J170" s="81">
        <f t="shared" si="44"/>
        <v>0</v>
      </c>
      <c r="K170" s="81">
        <f t="shared" si="44"/>
        <v>0</v>
      </c>
      <c r="L170" s="82">
        <f t="shared" si="44"/>
        <v>0</v>
      </c>
    </row>
    <row r="171" spans="1:12" s="8" customFormat="1" ht="25.5" hidden="1" customHeight="1">
      <c r="A171" s="221" t="s">
        <v>296</v>
      </c>
      <c r="B171" s="222"/>
      <c r="C171" s="97" t="s">
        <v>297</v>
      </c>
      <c r="D171" s="97"/>
      <c r="E171" s="97"/>
      <c r="F171" s="56"/>
      <c r="G171" s="47"/>
      <c r="H171" s="47"/>
      <c r="I171" s="47">
        <f t="shared" si="42"/>
        <v>0</v>
      </c>
      <c r="J171" s="47"/>
      <c r="K171" s="47">
        <f>H171-J171</f>
        <v>0</v>
      </c>
      <c r="L171" s="51"/>
    </row>
    <row r="172" spans="1:12" s="8" customFormat="1" hidden="1">
      <c r="A172" s="39" t="s">
        <v>298</v>
      </c>
      <c r="B172" s="87"/>
      <c r="C172" s="97" t="s">
        <v>299</v>
      </c>
      <c r="D172" s="97"/>
      <c r="E172" s="97"/>
      <c r="F172" s="56"/>
      <c r="G172" s="47"/>
      <c r="H172" s="47"/>
      <c r="I172" s="47">
        <f t="shared" si="42"/>
        <v>0</v>
      </c>
      <c r="J172" s="47"/>
      <c r="K172" s="47">
        <f>H172-J172</f>
        <v>0</v>
      </c>
      <c r="L172" s="51"/>
    </row>
    <row r="173" spans="1:12" s="8" customFormat="1" hidden="1">
      <c r="A173" s="39"/>
      <c r="B173" s="87"/>
      <c r="C173" s="88"/>
      <c r="D173" s="88"/>
      <c r="E173" s="88"/>
      <c r="F173" s="56"/>
      <c r="G173" s="11"/>
      <c r="H173" s="11"/>
      <c r="I173" s="47">
        <f t="shared" si="42"/>
        <v>0</v>
      </c>
      <c r="J173" s="11"/>
      <c r="K173" s="47">
        <f>H173-J173</f>
        <v>0</v>
      </c>
      <c r="L173" s="100"/>
    </row>
    <row r="174" spans="1:12" s="9" customFormat="1" ht="15" hidden="1">
      <c r="A174" s="119" t="s">
        <v>300</v>
      </c>
      <c r="B174" s="79"/>
      <c r="C174" s="80" t="s">
        <v>301</v>
      </c>
      <c r="D174" s="80"/>
      <c r="E174" s="80"/>
      <c r="F174" s="81">
        <f t="shared" ref="F174:L174" si="45">F175+F180</f>
        <v>0</v>
      </c>
      <c r="G174" s="81">
        <f t="shared" si="45"/>
        <v>0</v>
      </c>
      <c r="H174" s="81">
        <f t="shared" si="45"/>
        <v>0</v>
      </c>
      <c r="I174" s="47">
        <f t="shared" si="42"/>
        <v>0</v>
      </c>
      <c r="J174" s="81">
        <f t="shared" si="45"/>
        <v>0</v>
      </c>
      <c r="K174" s="81">
        <f t="shared" si="45"/>
        <v>0</v>
      </c>
      <c r="L174" s="82">
        <f t="shared" si="45"/>
        <v>0</v>
      </c>
    </row>
    <row r="175" spans="1:12" s="8" customFormat="1" hidden="1">
      <c r="A175" s="83" t="s">
        <v>302</v>
      </c>
      <c r="B175" s="75"/>
      <c r="C175" s="37" t="s">
        <v>303</v>
      </c>
      <c r="D175" s="37"/>
      <c r="E175" s="37"/>
      <c r="F175" s="55">
        <f t="shared" ref="F175:L175" si="46">F176+F177+F178+F179</f>
        <v>0</v>
      </c>
      <c r="G175" s="55">
        <f t="shared" si="46"/>
        <v>0</v>
      </c>
      <c r="H175" s="55">
        <f t="shared" si="46"/>
        <v>0</v>
      </c>
      <c r="I175" s="47">
        <f t="shared" si="42"/>
        <v>0</v>
      </c>
      <c r="J175" s="55">
        <f t="shared" si="46"/>
        <v>0</v>
      </c>
      <c r="K175" s="55">
        <f t="shared" si="46"/>
        <v>0</v>
      </c>
      <c r="L175" s="70">
        <f t="shared" si="46"/>
        <v>0</v>
      </c>
    </row>
    <row r="176" spans="1:12" s="8" customFormat="1" ht="25.5" hidden="1">
      <c r="A176" s="52"/>
      <c r="B176" s="71" t="s">
        <v>304</v>
      </c>
      <c r="C176" s="41" t="s">
        <v>305</v>
      </c>
      <c r="D176" s="41"/>
      <c r="E176" s="41"/>
      <c r="F176" s="56"/>
      <c r="G176" s="47"/>
      <c r="H176" s="47"/>
      <c r="I176" s="47">
        <f t="shared" si="42"/>
        <v>0</v>
      </c>
      <c r="J176" s="47"/>
      <c r="K176" s="47">
        <f>H176-J176</f>
        <v>0</v>
      </c>
      <c r="L176" s="51"/>
    </row>
    <row r="177" spans="1:12" s="8" customFormat="1" hidden="1">
      <c r="A177" s="52"/>
      <c r="B177" s="71" t="s">
        <v>306</v>
      </c>
      <c r="C177" s="41" t="s">
        <v>307</v>
      </c>
      <c r="D177" s="41"/>
      <c r="E177" s="41"/>
      <c r="F177" s="56"/>
      <c r="G177" s="47"/>
      <c r="H177" s="47"/>
      <c r="I177" s="47">
        <f t="shared" si="42"/>
        <v>0</v>
      </c>
      <c r="J177" s="47"/>
      <c r="K177" s="47">
        <f>H177-J177</f>
        <v>0</v>
      </c>
      <c r="L177" s="51"/>
    </row>
    <row r="178" spans="1:12" s="8" customFormat="1" ht="15.75" hidden="1" customHeight="1">
      <c r="A178" s="52"/>
      <c r="B178" s="71" t="s">
        <v>308</v>
      </c>
      <c r="C178" s="41" t="s">
        <v>309</v>
      </c>
      <c r="D178" s="41"/>
      <c r="E178" s="41"/>
      <c r="F178" s="56"/>
      <c r="G178" s="47"/>
      <c r="H178" s="47"/>
      <c r="I178" s="47">
        <f t="shared" si="42"/>
        <v>0</v>
      </c>
      <c r="J178" s="47"/>
      <c r="K178" s="47">
        <f>H178-J178</f>
        <v>0</v>
      </c>
      <c r="L178" s="51"/>
    </row>
    <row r="179" spans="1:12" s="8" customFormat="1" hidden="1">
      <c r="A179" s="52"/>
      <c r="B179" s="40" t="s">
        <v>310</v>
      </c>
      <c r="C179" s="41" t="s">
        <v>311</v>
      </c>
      <c r="D179" s="41"/>
      <c r="E179" s="41"/>
      <c r="F179" s="56"/>
      <c r="G179" s="47"/>
      <c r="H179" s="47"/>
      <c r="I179" s="47">
        <f t="shared" si="42"/>
        <v>0</v>
      </c>
      <c r="J179" s="47"/>
      <c r="K179" s="47">
        <f>H179-J179</f>
        <v>0</v>
      </c>
      <c r="L179" s="51"/>
    </row>
    <row r="180" spans="1:12" s="8" customFormat="1" hidden="1">
      <c r="A180" s="83" t="s">
        <v>312</v>
      </c>
      <c r="B180" s="75"/>
      <c r="C180" s="37" t="s">
        <v>313</v>
      </c>
      <c r="D180" s="37"/>
      <c r="E180" s="37"/>
      <c r="F180" s="55">
        <f t="shared" ref="F180:L180" si="47">F181+F182+F183</f>
        <v>0</v>
      </c>
      <c r="G180" s="55">
        <f t="shared" si="47"/>
        <v>0</v>
      </c>
      <c r="H180" s="55">
        <f t="shared" si="47"/>
        <v>0</v>
      </c>
      <c r="I180" s="47">
        <f t="shared" si="42"/>
        <v>0</v>
      </c>
      <c r="J180" s="55">
        <f t="shared" si="47"/>
        <v>0</v>
      </c>
      <c r="K180" s="55">
        <f t="shared" si="47"/>
        <v>0</v>
      </c>
      <c r="L180" s="70">
        <f t="shared" si="47"/>
        <v>0</v>
      </c>
    </row>
    <row r="181" spans="1:12" s="8" customFormat="1" hidden="1">
      <c r="A181" s="52"/>
      <c r="B181" s="40" t="s">
        <v>314</v>
      </c>
      <c r="C181" s="41" t="s">
        <v>315</v>
      </c>
      <c r="D181" s="41"/>
      <c r="E181" s="41"/>
      <c r="F181" s="56"/>
      <c r="G181" s="47"/>
      <c r="H181" s="47"/>
      <c r="I181" s="47">
        <f t="shared" si="42"/>
        <v>0</v>
      </c>
      <c r="J181" s="47"/>
      <c r="K181" s="47">
        <f>H181-J181</f>
        <v>0</v>
      </c>
      <c r="L181" s="51"/>
    </row>
    <row r="182" spans="1:12" s="8" customFormat="1" hidden="1">
      <c r="A182" s="52"/>
      <c r="B182" s="40" t="s">
        <v>316</v>
      </c>
      <c r="C182" s="41" t="s">
        <v>317</v>
      </c>
      <c r="D182" s="41"/>
      <c r="E182" s="41"/>
      <c r="F182" s="56"/>
      <c r="G182" s="47"/>
      <c r="H182" s="47"/>
      <c r="I182" s="47">
        <f t="shared" si="42"/>
        <v>0</v>
      </c>
      <c r="J182" s="47"/>
      <c r="K182" s="47">
        <f>H182-J182</f>
        <v>0</v>
      </c>
      <c r="L182" s="51"/>
    </row>
    <row r="183" spans="1:12" s="8" customFormat="1" hidden="1">
      <c r="A183" s="52"/>
      <c r="B183" s="40" t="s">
        <v>318</v>
      </c>
      <c r="C183" s="41" t="s">
        <v>319</v>
      </c>
      <c r="D183" s="41"/>
      <c r="E183" s="41"/>
      <c r="F183" s="56"/>
      <c r="G183" s="47"/>
      <c r="H183" s="47"/>
      <c r="I183" s="47">
        <f t="shared" si="42"/>
        <v>0</v>
      </c>
      <c r="J183" s="47"/>
      <c r="K183" s="47">
        <f>H183-J183</f>
        <v>0</v>
      </c>
      <c r="L183" s="51"/>
    </row>
    <row r="184" spans="1:12" s="9" customFormat="1" ht="33.75" hidden="1" customHeight="1">
      <c r="A184" s="223" t="s">
        <v>320</v>
      </c>
      <c r="B184" s="197"/>
      <c r="C184" s="80" t="s">
        <v>321</v>
      </c>
      <c r="D184" s="80"/>
      <c r="E184" s="80"/>
      <c r="F184" s="81">
        <f t="shared" ref="F184:L184" si="48">F185</f>
        <v>0</v>
      </c>
      <c r="G184" s="81">
        <f t="shared" si="48"/>
        <v>0</v>
      </c>
      <c r="H184" s="81">
        <f t="shared" si="48"/>
        <v>0</v>
      </c>
      <c r="I184" s="47">
        <f t="shared" si="42"/>
        <v>0</v>
      </c>
      <c r="J184" s="81">
        <f t="shared" si="48"/>
        <v>0</v>
      </c>
      <c r="K184" s="81">
        <f t="shared" si="48"/>
        <v>0</v>
      </c>
      <c r="L184" s="82">
        <f t="shared" si="48"/>
        <v>0</v>
      </c>
    </row>
    <row r="185" spans="1:12" s="8" customFormat="1" hidden="1">
      <c r="A185" s="52" t="s">
        <v>322</v>
      </c>
      <c r="B185" s="40"/>
      <c r="C185" s="97" t="s">
        <v>323</v>
      </c>
      <c r="D185" s="97"/>
      <c r="E185" s="97"/>
      <c r="F185" s="56"/>
      <c r="G185" s="47"/>
      <c r="H185" s="47"/>
      <c r="I185" s="47">
        <f t="shared" si="42"/>
        <v>0</v>
      </c>
      <c r="J185" s="47"/>
      <c r="K185" s="47">
        <f>H185-J185</f>
        <v>0</v>
      </c>
      <c r="L185" s="51"/>
    </row>
    <row r="186" spans="1:12" s="8" customFormat="1" hidden="1">
      <c r="A186" s="52"/>
      <c r="B186" s="40"/>
      <c r="C186" s="97"/>
      <c r="D186" s="97"/>
      <c r="E186" s="97"/>
      <c r="F186" s="56"/>
      <c r="G186" s="11"/>
      <c r="H186" s="11"/>
      <c r="I186" s="47">
        <f t="shared" si="42"/>
        <v>0</v>
      </c>
      <c r="J186" s="11"/>
      <c r="K186" s="47">
        <f>H186-J186</f>
        <v>0</v>
      </c>
      <c r="L186" s="100"/>
    </row>
    <row r="187" spans="1:12" s="12" customFormat="1" ht="20.25" customHeight="1">
      <c r="A187" s="224" t="s">
        <v>324</v>
      </c>
      <c r="B187" s="225"/>
      <c r="C187" s="120"/>
      <c r="D187" s="121">
        <f t="shared" ref="D187:L187" si="49">D188+D199+D213+D258+D275</f>
        <v>0</v>
      </c>
      <c r="E187" s="121"/>
      <c r="F187" s="121">
        <f t="shared" si="49"/>
        <v>0</v>
      </c>
      <c r="G187" s="121">
        <f t="shared" si="49"/>
        <v>0</v>
      </c>
      <c r="H187" s="121">
        <f t="shared" si="49"/>
        <v>0</v>
      </c>
      <c r="I187" s="121">
        <f t="shared" si="49"/>
        <v>0</v>
      </c>
      <c r="J187" s="121">
        <f t="shared" si="49"/>
        <v>0</v>
      </c>
      <c r="K187" s="121">
        <f t="shared" si="49"/>
        <v>0</v>
      </c>
      <c r="L187" s="122">
        <f t="shared" si="49"/>
        <v>191</v>
      </c>
    </row>
    <row r="188" spans="1:12" s="12" customFormat="1" ht="26.25" hidden="1" customHeight="1">
      <c r="A188" s="207" t="s">
        <v>325</v>
      </c>
      <c r="B188" s="208"/>
      <c r="C188" s="110" t="s">
        <v>326</v>
      </c>
      <c r="D188" s="110"/>
      <c r="E188" s="110"/>
      <c r="F188" s="81">
        <f t="shared" ref="F188:L188" si="50">F189</f>
        <v>0</v>
      </c>
      <c r="G188" s="81">
        <f t="shared" si="50"/>
        <v>0</v>
      </c>
      <c r="H188" s="81">
        <f t="shared" si="50"/>
        <v>0</v>
      </c>
      <c r="I188" s="81">
        <f t="shared" si="50"/>
        <v>0</v>
      </c>
      <c r="J188" s="81">
        <f t="shared" si="50"/>
        <v>0</v>
      </c>
      <c r="K188" s="81">
        <f t="shared" si="50"/>
        <v>0</v>
      </c>
      <c r="L188" s="82">
        <f t="shared" si="50"/>
        <v>0</v>
      </c>
    </row>
    <row r="189" spans="1:12" s="8" customFormat="1" ht="18" hidden="1" customHeight="1">
      <c r="A189" s="35" t="s">
        <v>327</v>
      </c>
      <c r="B189" s="54"/>
      <c r="C189" s="37" t="s">
        <v>328</v>
      </c>
      <c r="D189" s="37"/>
      <c r="E189" s="37"/>
      <c r="F189" s="55">
        <f t="shared" ref="F189:L189" si="51">F190+F191+F192+F193+F194+F195+F196+F197</f>
        <v>0</v>
      </c>
      <c r="G189" s="55">
        <f t="shared" si="51"/>
        <v>0</v>
      </c>
      <c r="H189" s="55">
        <f t="shared" si="51"/>
        <v>0</v>
      </c>
      <c r="I189" s="55">
        <f t="shared" si="51"/>
        <v>0</v>
      </c>
      <c r="J189" s="55">
        <f t="shared" si="51"/>
        <v>0</v>
      </c>
      <c r="K189" s="55">
        <f t="shared" si="51"/>
        <v>0</v>
      </c>
      <c r="L189" s="70">
        <f t="shared" si="51"/>
        <v>0</v>
      </c>
    </row>
    <row r="190" spans="1:12" s="13" customFormat="1" ht="15" hidden="1" customHeight="1">
      <c r="A190" s="123"/>
      <c r="B190" s="53" t="s">
        <v>329</v>
      </c>
      <c r="C190" s="41" t="s">
        <v>330</v>
      </c>
      <c r="D190" s="41"/>
      <c r="E190" s="41"/>
      <c r="F190" s="56"/>
      <c r="G190" s="124"/>
      <c r="H190" s="124"/>
      <c r="I190" s="124"/>
      <c r="J190" s="124"/>
      <c r="K190" s="47">
        <f t="shared" ref="K190:K198" si="52">H190-J190</f>
        <v>0</v>
      </c>
      <c r="L190" s="125"/>
    </row>
    <row r="191" spans="1:12" s="14" customFormat="1" ht="32.25" hidden="1" customHeight="1">
      <c r="A191" s="126"/>
      <c r="B191" s="127" t="s">
        <v>331</v>
      </c>
      <c r="C191" s="104" t="s">
        <v>332</v>
      </c>
      <c r="D191" s="104"/>
      <c r="E191" s="104"/>
      <c r="F191" s="56"/>
      <c r="G191" s="128"/>
      <c r="H191" s="128"/>
      <c r="I191" s="128"/>
      <c r="J191" s="128"/>
      <c r="K191" s="47">
        <f t="shared" si="52"/>
        <v>0</v>
      </c>
      <c r="L191" s="129"/>
    </row>
    <row r="192" spans="1:12" s="14" customFormat="1" ht="28.5" hidden="1" customHeight="1">
      <c r="A192" s="126"/>
      <c r="B192" s="127" t="s">
        <v>333</v>
      </c>
      <c r="C192" s="104" t="s">
        <v>334</v>
      </c>
      <c r="D192" s="104"/>
      <c r="E192" s="104"/>
      <c r="F192" s="56"/>
      <c r="G192" s="128"/>
      <c r="H192" s="128"/>
      <c r="I192" s="128"/>
      <c r="J192" s="128"/>
      <c r="K192" s="47">
        <f t="shared" si="52"/>
        <v>0</v>
      </c>
      <c r="L192" s="129"/>
    </row>
    <row r="193" spans="1:12" s="14" customFormat="1" ht="29.25" hidden="1" customHeight="1">
      <c r="A193" s="126"/>
      <c r="B193" s="127" t="s">
        <v>335</v>
      </c>
      <c r="C193" s="104" t="s">
        <v>336</v>
      </c>
      <c r="D193" s="104"/>
      <c r="E193" s="104"/>
      <c r="F193" s="56"/>
      <c r="G193" s="128"/>
      <c r="H193" s="128"/>
      <c r="I193" s="128"/>
      <c r="J193" s="128"/>
      <c r="K193" s="47">
        <f t="shared" si="52"/>
        <v>0</v>
      </c>
      <c r="L193" s="129"/>
    </row>
    <row r="194" spans="1:12" s="14" customFormat="1" ht="29.25" hidden="1" customHeight="1">
      <c r="A194" s="126"/>
      <c r="B194" s="127" t="s">
        <v>337</v>
      </c>
      <c r="C194" s="104" t="s">
        <v>338</v>
      </c>
      <c r="D194" s="104"/>
      <c r="E194" s="104"/>
      <c r="F194" s="56"/>
      <c r="G194" s="128"/>
      <c r="H194" s="128"/>
      <c r="I194" s="128"/>
      <c r="J194" s="128"/>
      <c r="K194" s="47">
        <f t="shared" si="52"/>
        <v>0</v>
      </c>
      <c r="L194" s="129"/>
    </row>
    <row r="195" spans="1:12" s="14" customFormat="1" ht="30" hidden="1" customHeight="1">
      <c r="A195" s="126"/>
      <c r="B195" s="127" t="s">
        <v>339</v>
      </c>
      <c r="C195" s="104" t="s">
        <v>340</v>
      </c>
      <c r="D195" s="104"/>
      <c r="E195" s="104"/>
      <c r="F195" s="56"/>
      <c r="G195" s="128"/>
      <c r="H195" s="128"/>
      <c r="I195" s="128"/>
      <c r="J195" s="128"/>
      <c r="K195" s="47">
        <f t="shared" si="52"/>
        <v>0</v>
      </c>
      <c r="L195" s="129"/>
    </row>
    <row r="196" spans="1:12" s="14" customFormat="1" ht="29.25" hidden="1" customHeight="1">
      <c r="A196" s="126"/>
      <c r="B196" s="127" t="s">
        <v>341</v>
      </c>
      <c r="C196" s="104" t="s">
        <v>342</v>
      </c>
      <c r="D196" s="104"/>
      <c r="E196" s="104"/>
      <c r="F196" s="56"/>
      <c r="G196" s="128"/>
      <c r="H196" s="128"/>
      <c r="I196" s="128"/>
      <c r="J196" s="128"/>
      <c r="K196" s="47">
        <f t="shared" si="52"/>
        <v>0</v>
      </c>
      <c r="L196" s="129"/>
    </row>
    <row r="197" spans="1:12" s="14" customFormat="1" ht="32.25" hidden="1" customHeight="1">
      <c r="A197" s="126"/>
      <c r="B197" s="127" t="s">
        <v>343</v>
      </c>
      <c r="C197" s="104" t="s">
        <v>344</v>
      </c>
      <c r="D197" s="104"/>
      <c r="E197" s="104"/>
      <c r="F197" s="56"/>
      <c r="G197" s="128"/>
      <c r="H197" s="128"/>
      <c r="I197" s="128"/>
      <c r="J197" s="128"/>
      <c r="K197" s="47">
        <f t="shared" si="52"/>
        <v>0</v>
      </c>
      <c r="L197" s="129"/>
    </row>
    <row r="198" spans="1:12" s="14" customFormat="1" ht="12.75" hidden="1" customHeight="1">
      <c r="A198" s="126"/>
      <c r="B198" s="127"/>
      <c r="C198" s="104"/>
      <c r="D198" s="104"/>
      <c r="E198" s="104"/>
      <c r="F198" s="56"/>
      <c r="G198" s="130"/>
      <c r="H198" s="130"/>
      <c r="I198" s="130"/>
      <c r="J198" s="130"/>
      <c r="K198" s="47">
        <f t="shared" si="52"/>
        <v>0</v>
      </c>
      <c r="L198" s="131"/>
    </row>
    <row r="199" spans="1:12" ht="17.25" hidden="1" customHeight="1">
      <c r="A199" s="108" t="s">
        <v>345</v>
      </c>
      <c r="B199" s="132"/>
      <c r="C199" s="110" t="s">
        <v>346</v>
      </c>
      <c r="D199" s="110"/>
      <c r="E199" s="110"/>
      <c r="F199" s="95">
        <f t="shared" ref="F199:L199" si="53">F200</f>
        <v>0</v>
      </c>
      <c r="G199" s="95">
        <f t="shared" si="53"/>
        <v>0</v>
      </c>
      <c r="H199" s="95">
        <f t="shared" si="53"/>
        <v>0</v>
      </c>
      <c r="I199" s="95">
        <f t="shared" si="53"/>
        <v>0</v>
      </c>
      <c r="J199" s="95">
        <f t="shared" si="53"/>
        <v>0</v>
      </c>
      <c r="K199" s="95">
        <f t="shared" si="53"/>
        <v>0</v>
      </c>
      <c r="L199" s="96">
        <f t="shared" si="53"/>
        <v>0</v>
      </c>
    </row>
    <row r="200" spans="1:12" ht="26.25" hidden="1" customHeight="1">
      <c r="A200" s="201" t="s">
        <v>347</v>
      </c>
      <c r="B200" s="202"/>
      <c r="C200" s="37" t="s">
        <v>348</v>
      </c>
      <c r="D200" s="37"/>
      <c r="E200" s="37"/>
      <c r="F200" s="55">
        <f t="shared" ref="F200:L200" si="54">F201+F202+F203+F204+F205+F206+F207+F208+F209+F210+F211</f>
        <v>0</v>
      </c>
      <c r="G200" s="55">
        <f t="shared" si="54"/>
        <v>0</v>
      </c>
      <c r="H200" s="55">
        <f t="shared" si="54"/>
        <v>0</v>
      </c>
      <c r="I200" s="55">
        <f t="shared" si="54"/>
        <v>0</v>
      </c>
      <c r="J200" s="55">
        <f t="shared" si="54"/>
        <v>0</v>
      </c>
      <c r="K200" s="55">
        <f t="shared" si="54"/>
        <v>0</v>
      </c>
      <c r="L200" s="70">
        <f t="shared" si="54"/>
        <v>0</v>
      </c>
    </row>
    <row r="201" spans="1:12" s="8" customFormat="1" ht="13.5" hidden="1" customHeight="1">
      <c r="A201" s="52"/>
      <c r="B201" s="40" t="s">
        <v>349</v>
      </c>
      <c r="C201" s="41" t="s">
        <v>350</v>
      </c>
      <c r="D201" s="41"/>
      <c r="E201" s="41"/>
      <c r="F201" s="56"/>
      <c r="G201" s="47"/>
      <c r="H201" s="47"/>
      <c r="I201" s="47"/>
      <c r="J201" s="47"/>
      <c r="K201" s="47">
        <f t="shared" ref="K201:K212" si="55">H201-J201</f>
        <v>0</v>
      </c>
      <c r="L201" s="51"/>
    </row>
    <row r="202" spans="1:12" s="8" customFormat="1" ht="15.75" hidden="1" customHeight="1">
      <c r="A202" s="52"/>
      <c r="B202" s="40" t="s">
        <v>351</v>
      </c>
      <c r="C202" s="41" t="s">
        <v>352</v>
      </c>
      <c r="D202" s="41"/>
      <c r="E202" s="41"/>
      <c r="F202" s="56"/>
      <c r="G202" s="47"/>
      <c r="H202" s="47"/>
      <c r="I202" s="47"/>
      <c r="J202" s="47"/>
      <c r="K202" s="47">
        <f t="shared" si="55"/>
        <v>0</v>
      </c>
      <c r="L202" s="51"/>
    </row>
    <row r="203" spans="1:12" s="8" customFormat="1" ht="15.75" hidden="1" customHeight="1">
      <c r="A203" s="52"/>
      <c r="B203" s="40" t="s">
        <v>353</v>
      </c>
      <c r="C203" s="41" t="s">
        <v>354</v>
      </c>
      <c r="D203" s="41"/>
      <c r="E203" s="41"/>
      <c r="F203" s="56"/>
      <c r="G203" s="47"/>
      <c r="H203" s="47"/>
      <c r="I203" s="47"/>
      <c r="J203" s="47"/>
      <c r="K203" s="47">
        <f t="shared" si="55"/>
        <v>0</v>
      </c>
      <c r="L203" s="51"/>
    </row>
    <row r="204" spans="1:12" s="8" customFormat="1" ht="15.75" hidden="1" customHeight="1">
      <c r="A204" s="52"/>
      <c r="B204" s="40" t="s">
        <v>355</v>
      </c>
      <c r="C204" s="41" t="s">
        <v>356</v>
      </c>
      <c r="D204" s="41"/>
      <c r="E204" s="41"/>
      <c r="F204" s="56"/>
      <c r="G204" s="47"/>
      <c r="H204" s="47"/>
      <c r="I204" s="47"/>
      <c r="J204" s="47"/>
      <c r="K204" s="47">
        <f t="shared" si="55"/>
        <v>0</v>
      </c>
      <c r="L204" s="51"/>
    </row>
    <row r="205" spans="1:12" s="8" customFormat="1" ht="17.25" hidden="1" customHeight="1">
      <c r="A205" s="52"/>
      <c r="B205" s="71" t="s">
        <v>357</v>
      </c>
      <c r="C205" s="41" t="s">
        <v>358</v>
      </c>
      <c r="D205" s="41"/>
      <c r="E205" s="41"/>
      <c r="F205" s="56"/>
      <c r="G205" s="47"/>
      <c r="H205" s="47"/>
      <c r="I205" s="47"/>
      <c r="J205" s="47"/>
      <c r="K205" s="47">
        <f t="shared" si="55"/>
        <v>0</v>
      </c>
      <c r="L205" s="51"/>
    </row>
    <row r="206" spans="1:12" s="8" customFormat="1" ht="13.5" hidden="1" customHeight="1">
      <c r="A206" s="133"/>
      <c r="B206" s="40" t="s">
        <v>359</v>
      </c>
      <c r="C206" s="41" t="s">
        <v>360</v>
      </c>
      <c r="D206" s="41"/>
      <c r="E206" s="41"/>
      <c r="F206" s="56"/>
      <c r="G206" s="47"/>
      <c r="H206" s="47"/>
      <c r="I206" s="47"/>
      <c r="J206" s="47"/>
      <c r="K206" s="47">
        <f t="shared" si="55"/>
        <v>0</v>
      </c>
      <c r="L206" s="51"/>
    </row>
    <row r="207" spans="1:12" s="8" customFormat="1" ht="13.5" hidden="1" customHeight="1">
      <c r="A207" s="133"/>
      <c r="B207" s="40" t="s">
        <v>361</v>
      </c>
      <c r="C207" s="41" t="s">
        <v>362</v>
      </c>
      <c r="D207" s="41"/>
      <c r="E207" s="41"/>
      <c r="F207" s="56"/>
      <c r="G207" s="47"/>
      <c r="H207" s="47"/>
      <c r="I207" s="47"/>
      <c r="J207" s="47"/>
      <c r="K207" s="47">
        <f t="shared" si="55"/>
        <v>0</v>
      </c>
      <c r="L207" s="51"/>
    </row>
    <row r="208" spans="1:12" s="8" customFormat="1" ht="13.5" hidden="1" customHeight="1">
      <c r="A208" s="133"/>
      <c r="B208" s="53" t="s">
        <v>363</v>
      </c>
      <c r="C208" s="41" t="s">
        <v>364</v>
      </c>
      <c r="D208" s="41"/>
      <c r="E208" s="41"/>
      <c r="F208" s="56"/>
      <c r="G208" s="47"/>
      <c r="H208" s="47"/>
      <c r="I208" s="47"/>
      <c r="J208" s="47"/>
      <c r="K208" s="47">
        <f t="shared" si="55"/>
        <v>0</v>
      </c>
      <c r="L208" s="51"/>
    </row>
    <row r="209" spans="1:12" s="8" customFormat="1" ht="13.5" hidden="1" customHeight="1">
      <c r="A209" s="133"/>
      <c r="B209" s="53" t="s">
        <v>365</v>
      </c>
      <c r="C209" s="41" t="s">
        <v>366</v>
      </c>
      <c r="D209" s="41"/>
      <c r="E209" s="41"/>
      <c r="F209" s="56"/>
      <c r="G209" s="47"/>
      <c r="H209" s="47"/>
      <c r="I209" s="47"/>
      <c r="J209" s="47"/>
      <c r="K209" s="47">
        <f t="shared" si="55"/>
        <v>0</v>
      </c>
      <c r="L209" s="51"/>
    </row>
    <row r="210" spans="1:12" s="8" customFormat="1" ht="13.5" hidden="1" customHeight="1">
      <c r="A210" s="133"/>
      <c r="B210" s="53" t="s">
        <v>367</v>
      </c>
      <c r="C210" s="41" t="s">
        <v>368</v>
      </c>
      <c r="D210" s="41"/>
      <c r="E210" s="41"/>
      <c r="F210" s="56"/>
      <c r="G210" s="47"/>
      <c r="H210" s="47"/>
      <c r="I210" s="47"/>
      <c r="J210" s="47"/>
      <c r="K210" s="47">
        <f t="shared" si="55"/>
        <v>0</v>
      </c>
      <c r="L210" s="51"/>
    </row>
    <row r="211" spans="1:12" s="8" customFormat="1" ht="28.5" hidden="1" customHeight="1">
      <c r="A211" s="133"/>
      <c r="B211" s="103" t="s">
        <v>369</v>
      </c>
      <c r="C211" s="41" t="s">
        <v>370</v>
      </c>
      <c r="D211" s="41"/>
      <c r="E211" s="41"/>
      <c r="F211" s="56"/>
      <c r="G211" s="47"/>
      <c r="H211" s="47"/>
      <c r="I211" s="47"/>
      <c r="J211" s="47"/>
      <c r="K211" s="47">
        <f t="shared" si="55"/>
        <v>0</v>
      </c>
      <c r="L211" s="51"/>
    </row>
    <row r="212" spans="1:12" s="8" customFormat="1" ht="13.5" hidden="1" customHeight="1">
      <c r="A212" s="133"/>
      <c r="B212" s="53"/>
      <c r="C212" s="41"/>
      <c r="D212" s="41"/>
      <c r="E212" s="41"/>
      <c r="F212" s="56"/>
      <c r="G212" s="11"/>
      <c r="H212" s="11"/>
      <c r="I212" s="11"/>
      <c r="J212" s="11"/>
      <c r="K212" s="47">
        <f t="shared" si="55"/>
        <v>0</v>
      </c>
      <c r="L212" s="100"/>
    </row>
    <row r="213" spans="1:12" s="8" customFormat="1" ht="39.75" hidden="1" customHeight="1">
      <c r="A213" s="203" t="s">
        <v>371</v>
      </c>
      <c r="B213" s="204"/>
      <c r="C213" s="134">
        <v>56</v>
      </c>
      <c r="D213" s="134"/>
      <c r="E213" s="134"/>
      <c r="F213" s="95">
        <f t="shared" ref="F213:L213" si="56">F214+F218+F222+F226+F230+F234+F238+F242+F246+F250+F254</f>
        <v>0</v>
      </c>
      <c r="G213" s="95">
        <f t="shared" si="56"/>
        <v>0</v>
      </c>
      <c r="H213" s="95">
        <f t="shared" si="56"/>
        <v>0</v>
      </c>
      <c r="I213" s="95">
        <f t="shared" si="56"/>
        <v>0</v>
      </c>
      <c r="J213" s="95">
        <f t="shared" si="56"/>
        <v>0</v>
      </c>
      <c r="K213" s="95">
        <f t="shared" si="56"/>
        <v>0</v>
      </c>
      <c r="L213" s="96">
        <f t="shared" si="56"/>
        <v>0</v>
      </c>
    </row>
    <row r="214" spans="1:12" s="8" customFormat="1" ht="13.5" hidden="1" customHeight="1">
      <c r="A214" s="205" t="s">
        <v>372</v>
      </c>
      <c r="B214" s="206"/>
      <c r="C214" s="37" t="s">
        <v>373</v>
      </c>
      <c r="D214" s="37"/>
      <c r="E214" s="37"/>
      <c r="F214" s="55">
        <f t="shared" ref="F214:L214" si="57">F215+F216+F217</f>
        <v>0</v>
      </c>
      <c r="G214" s="55">
        <f t="shared" si="57"/>
        <v>0</v>
      </c>
      <c r="H214" s="55">
        <f t="shared" si="57"/>
        <v>0</v>
      </c>
      <c r="I214" s="55">
        <f t="shared" si="57"/>
        <v>0</v>
      </c>
      <c r="J214" s="55">
        <f t="shared" si="57"/>
        <v>0</v>
      </c>
      <c r="K214" s="55">
        <f t="shared" si="57"/>
        <v>0</v>
      </c>
      <c r="L214" s="70">
        <f t="shared" si="57"/>
        <v>0</v>
      </c>
    </row>
    <row r="215" spans="1:12" s="8" customFormat="1" ht="13.5" hidden="1" customHeight="1">
      <c r="A215" s="107"/>
      <c r="B215" s="135" t="s">
        <v>374</v>
      </c>
      <c r="C215" s="136" t="s">
        <v>375</v>
      </c>
      <c r="D215" s="136"/>
      <c r="E215" s="136"/>
      <c r="F215" s="56"/>
      <c r="G215" s="47"/>
      <c r="H215" s="47"/>
      <c r="I215" s="47"/>
      <c r="J215" s="47"/>
      <c r="K215" s="47">
        <f>H215-J215</f>
        <v>0</v>
      </c>
      <c r="L215" s="51"/>
    </row>
    <row r="216" spans="1:12" s="8" customFormat="1" ht="13.5" hidden="1" customHeight="1">
      <c r="A216" s="107"/>
      <c r="B216" s="135" t="s">
        <v>376</v>
      </c>
      <c r="C216" s="136" t="s">
        <v>377</v>
      </c>
      <c r="D216" s="136"/>
      <c r="E216" s="136"/>
      <c r="F216" s="56"/>
      <c r="G216" s="47"/>
      <c r="H216" s="47"/>
      <c r="I216" s="47"/>
      <c r="J216" s="47"/>
      <c r="K216" s="47">
        <f>H216-J216</f>
        <v>0</v>
      </c>
      <c r="L216" s="51"/>
    </row>
    <row r="217" spans="1:12" s="8" customFormat="1" ht="13.5" hidden="1" customHeight="1">
      <c r="A217" s="107"/>
      <c r="B217" s="135" t="s">
        <v>378</v>
      </c>
      <c r="C217" s="136" t="s">
        <v>379</v>
      </c>
      <c r="D217" s="136"/>
      <c r="E217" s="136"/>
      <c r="F217" s="56"/>
      <c r="G217" s="47"/>
      <c r="H217" s="47"/>
      <c r="I217" s="47"/>
      <c r="J217" s="47"/>
      <c r="K217" s="47">
        <f>H217-J217</f>
        <v>0</v>
      </c>
      <c r="L217" s="51"/>
    </row>
    <row r="218" spans="1:12" s="8" customFormat="1" ht="13.5" hidden="1" customHeight="1">
      <c r="A218" s="195" t="s">
        <v>380</v>
      </c>
      <c r="B218" s="196"/>
      <c r="C218" s="137" t="s">
        <v>381</v>
      </c>
      <c r="D218" s="137"/>
      <c r="E218" s="137"/>
      <c r="F218" s="55">
        <f t="shared" ref="F218:L218" si="58">F219+F220+F221</f>
        <v>0</v>
      </c>
      <c r="G218" s="55">
        <f t="shared" si="58"/>
        <v>0</v>
      </c>
      <c r="H218" s="55">
        <f t="shared" si="58"/>
        <v>0</v>
      </c>
      <c r="I218" s="55">
        <f t="shared" si="58"/>
        <v>0</v>
      </c>
      <c r="J218" s="55">
        <f t="shared" si="58"/>
        <v>0</v>
      </c>
      <c r="K218" s="55">
        <f t="shared" si="58"/>
        <v>0</v>
      </c>
      <c r="L218" s="70">
        <f t="shared" si="58"/>
        <v>0</v>
      </c>
    </row>
    <row r="219" spans="1:12" s="8" customFormat="1" ht="13.5" hidden="1" customHeight="1">
      <c r="A219" s="107"/>
      <c r="B219" s="135" t="s">
        <v>374</v>
      </c>
      <c r="C219" s="136" t="s">
        <v>382</v>
      </c>
      <c r="D219" s="136"/>
      <c r="E219" s="136"/>
      <c r="F219" s="56"/>
      <c r="G219" s="47"/>
      <c r="H219" s="47"/>
      <c r="I219" s="47"/>
      <c r="J219" s="47"/>
      <c r="K219" s="47">
        <f>H219-J219</f>
        <v>0</v>
      </c>
      <c r="L219" s="51"/>
    </row>
    <row r="220" spans="1:12" s="8" customFormat="1" ht="13.5" hidden="1" customHeight="1">
      <c r="A220" s="107"/>
      <c r="B220" s="135" t="s">
        <v>376</v>
      </c>
      <c r="C220" s="136" t="s">
        <v>383</v>
      </c>
      <c r="D220" s="136"/>
      <c r="E220" s="136"/>
      <c r="F220" s="56"/>
      <c r="G220" s="47"/>
      <c r="H220" s="47"/>
      <c r="I220" s="47"/>
      <c r="J220" s="47"/>
      <c r="K220" s="47">
        <f>H220-J220</f>
        <v>0</v>
      </c>
      <c r="L220" s="51"/>
    </row>
    <row r="221" spans="1:12" s="8" customFormat="1" ht="13.5" hidden="1" customHeight="1">
      <c r="A221" s="107"/>
      <c r="B221" s="135" t="s">
        <v>378</v>
      </c>
      <c r="C221" s="136" t="s">
        <v>384</v>
      </c>
      <c r="D221" s="136"/>
      <c r="E221" s="136"/>
      <c r="F221" s="56"/>
      <c r="G221" s="47"/>
      <c r="H221" s="47"/>
      <c r="I221" s="47"/>
      <c r="J221" s="47"/>
      <c r="K221" s="47">
        <f>H221-J221</f>
        <v>0</v>
      </c>
      <c r="L221" s="51"/>
    </row>
    <row r="222" spans="1:12" s="8" customFormat="1" ht="13.5" hidden="1" customHeight="1">
      <c r="A222" s="195" t="s">
        <v>385</v>
      </c>
      <c r="B222" s="196"/>
      <c r="C222" s="137" t="s">
        <v>386</v>
      </c>
      <c r="D222" s="137"/>
      <c r="E222" s="137"/>
      <c r="F222" s="55">
        <f t="shared" ref="F222:L222" si="59">F223+F224+F225</f>
        <v>0</v>
      </c>
      <c r="G222" s="55">
        <f t="shared" si="59"/>
        <v>0</v>
      </c>
      <c r="H222" s="55">
        <f t="shared" si="59"/>
        <v>0</v>
      </c>
      <c r="I222" s="55">
        <f t="shared" si="59"/>
        <v>0</v>
      </c>
      <c r="J222" s="55">
        <f t="shared" si="59"/>
        <v>0</v>
      </c>
      <c r="K222" s="55">
        <f t="shared" si="59"/>
        <v>0</v>
      </c>
      <c r="L222" s="70">
        <f t="shared" si="59"/>
        <v>0</v>
      </c>
    </row>
    <row r="223" spans="1:12" s="8" customFormat="1" ht="13.5" hidden="1" customHeight="1">
      <c r="A223" s="107"/>
      <c r="B223" s="135" t="s">
        <v>374</v>
      </c>
      <c r="C223" s="136" t="s">
        <v>387</v>
      </c>
      <c r="D223" s="136"/>
      <c r="E223" s="136"/>
      <c r="F223" s="56"/>
      <c r="G223" s="47"/>
      <c r="H223" s="47"/>
      <c r="I223" s="47"/>
      <c r="J223" s="47"/>
      <c r="K223" s="47">
        <f>H223-J223</f>
        <v>0</v>
      </c>
      <c r="L223" s="51"/>
    </row>
    <row r="224" spans="1:12" s="8" customFormat="1" ht="13.5" hidden="1" customHeight="1">
      <c r="A224" s="107"/>
      <c r="B224" s="135" t="s">
        <v>376</v>
      </c>
      <c r="C224" s="136" t="s">
        <v>388</v>
      </c>
      <c r="D224" s="136"/>
      <c r="E224" s="136"/>
      <c r="F224" s="56"/>
      <c r="G224" s="47"/>
      <c r="H224" s="47"/>
      <c r="I224" s="47"/>
      <c r="J224" s="47"/>
      <c r="K224" s="47">
        <f>H224-J224</f>
        <v>0</v>
      </c>
      <c r="L224" s="51"/>
    </row>
    <row r="225" spans="1:12" s="8" customFormat="1" ht="13.5" hidden="1" customHeight="1">
      <c r="A225" s="107"/>
      <c r="B225" s="135" t="s">
        <v>378</v>
      </c>
      <c r="C225" s="136" t="s">
        <v>389</v>
      </c>
      <c r="D225" s="136"/>
      <c r="E225" s="136"/>
      <c r="F225" s="56"/>
      <c r="G225" s="47"/>
      <c r="H225" s="47"/>
      <c r="I225" s="47"/>
      <c r="J225" s="47"/>
      <c r="K225" s="47">
        <f>H225-J225</f>
        <v>0</v>
      </c>
      <c r="L225" s="51"/>
    </row>
    <row r="226" spans="1:12" s="8" customFormat="1" ht="13.5" hidden="1" customHeight="1">
      <c r="A226" s="195" t="s">
        <v>390</v>
      </c>
      <c r="B226" s="196"/>
      <c r="C226" s="137" t="s">
        <v>391</v>
      </c>
      <c r="D226" s="137"/>
      <c r="E226" s="137"/>
      <c r="F226" s="55">
        <f t="shared" ref="F226:L226" si="60">F227+F228+F229</f>
        <v>0</v>
      </c>
      <c r="G226" s="55">
        <f t="shared" si="60"/>
        <v>0</v>
      </c>
      <c r="H226" s="55">
        <f t="shared" si="60"/>
        <v>0</v>
      </c>
      <c r="I226" s="55">
        <f t="shared" si="60"/>
        <v>0</v>
      </c>
      <c r="J226" s="55">
        <f t="shared" si="60"/>
        <v>0</v>
      </c>
      <c r="K226" s="55">
        <f t="shared" si="60"/>
        <v>0</v>
      </c>
      <c r="L226" s="70">
        <f t="shared" si="60"/>
        <v>0</v>
      </c>
    </row>
    <row r="227" spans="1:12" s="8" customFormat="1" ht="13.5" hidden="1" customHeight="1">
      <c r="A227" s="107"/>
      <c r="B227" s="135" t="s">
        <v>374</v>
      </c>
      <c r="C227" s="136" t="s">
        <v>392</v>
      </c>
      <c r="D227" s="136"/>
      <c r="E227" s="136"/>
      <c r="F227" s="56"/>
      <c r="G227" s="47"/>
      <c r="H227" s="47"/>
      <c r="I227" s="47"/>
      <c r="J227" s="47"/>
      <c r="K227" s="47">
        <f>H227-J227</f>
        <v>0</v>
      </c>
      <c r="L227" s="51"/>
    </row>
    <row r="228" spans="1:12" s="8" customFormat="1" ht="13.5" hidden="1" customHeight="1">
      <c r="A228" s="107"/>
      <c r="B228" s="135" t="s">
        <v>376</v>
      </c>
      <c r="C228" s="136" t="s">
        <v>393</v>
      </c>
      <c r="D228" s="136"/>
      <c r="E228" s="136"/>
      <c r="F228" s="56"/>
      <c r="G228" s="47"/>
      <c r="H228" s="47"/>
      <c r="I228" s="47"/>
      <c r="J228" s="47"/>
      <c r="K228" s="47">
        <f>H228-J228</f>
        <v>0</v>
      </c>
      <c r="L228" s="51"/>
    </row>
    <row r="229" spans="1:12" s="8" customFormat="1" ht="13.5" hidden="1" customHeight="1">
      <c r="A229" s="107"/>
      <c r="B229" s="135" t="s">
        <v>378</v>
      </c>
      <c r="C229" s="136" t="s">
        <v>394</v>
      </c>
      <c r="D229" s="136"/>
      <c r="E229" s="136"/>
      <c r="F229" s="56"/>
      <c r="G229" s="47"/>
      <c r="H229" s="47"/>
      <c r="I229" s="47"/>
      <c r="J229" s="47"/>
      <c r="K229" s="47">
        <f>H229-J229</f>
        <v>0</v>
      </c>
      <c r="L229" s="51"/>
    </row>
    <row r="230" spans="1:12" s="8" customFormat="1" ht="13.5" hidden="1" customHeight="1">
      <c r="A230" s="195" t="s">
        <v>395</v>
      </c>
      <c r="B230" s="196"/>
      <c r="C230" s="137" t="s">
        <v>396</v>
      </c>
      <c r="D230" s="137"/>
      <c r="E230" s="137"/>
      <c r="F230" s="55">
        <f t="shared" ref="F230:L230" si="61">F231+F232+F233</f>
        <v>0</v>
      </c>
      <c r="G230" s="55">
        <f t="shared" si="61"/>
        <v>0</v>
      </c>
      <c r="H230" s="55">
        <f t="shared" si="61"/>
        <v>0</v>
      </c>
      <c r="I230" s="55">
        <f t="shared" si="61"/>
        <v>0</v>
      </c>
      <c r="J230" s="55">
        <f t="shared" si="61"/>
        <v>0</v>
      </c>
      <c r="K230" s="55">
        <f t="shared" si="61"/>
        <v>0</v>
      </c>
      <c r="L230" s="70">
        <f t="shared" si="61"/>
        <v>0</v>
      </c>
    </row>
    <row r="231" spans="1:12" s="8" customFormat="1" ht="13.5" hidden="1" customHeight="1">
      <c r="A231" s="107"/>
      <c r="B231" s="135" t="s">
        <v>374</v>
      </c>
      <c r="C231" s="136" t="s">
        <v>397</v>
      </c>
      <c r="D231" s="136"/>
      <c r="E231" s="136"/>
      <c r="F231" s="56"/>
      <c r="G231" s="47"/>
      <c r="H231" s="47"/>
      <c r="I231" s="47"/>
      <c r="J231" s="47"/>
      <c r="K231" s="47">
        <f>H231-J231</f>
        <v>0</v>
      </c>
      <c r="L231" s="51"/>
    </row>
    <row r="232" spans="1:12" s="8" customFormat="1" ht="13.5" hidden="1" customHeight="1">
      <c r="A232" s="107"/>
      <c r="B232" s="135" t="s">
        <v>376</v>
      </c>
      <c r="C232" s="136" t="s">
        <v>398</v>
      </c>
      <c r="D232" s="136"/>
      <c r="E232" s="136"/>
      <c r="F232" s="56"/>
      <c r="G232" s="47"/>
      <c r="H232" s="47"/>
      <c r="I232" s="47"/>
      <c r="J232" s="47"/>
      <c r="K232" s="47">
        <f>H232-J232</f>
        <v>0</v>
      </c>
      <c r="L232" s="51"/>
    </row>
    <row r="233" spans="1:12" s="8" customFormat="1" ht="13.5" hidden="1" customHeight="1">
      <c r="A233" s="107"/>
      <c r="B233" s="135" t="s">
        <v>378</v>
      </c>
      <c r="C233" s="136" t="s">
        <v>399</v>
      </c>
      <c r="D233" s="136"/>
      <c r="E233" s="136"/>
      <c r="F233" s="56"/>
      <c r="G233" s="47"/>
      <c r="H233" s="47"/>
      <c r="I233" s="47"/>
      <c r="J233" s="47"/>
      <c r="K233" s="47">
        <f>H233-J233</f>
        <v>0</v>
      </c>
      <c r="L233" s="51"/>
    </row>
    <row r="234" spans="1:12" s="8" customFormat="1" ht="13.5" hidden="1" customHeight="1">
      <c r="A234" s="195" t="s">
        <v>400</v>
      </c>
      <c r="B234" s="196"/>
      <c r="C234" s="137" t="s">
        <v>401</v>
      </c>
      <c r="D234" s="137"/>
      <c r="E234" s="137"/>
      <c r="F234" s="55">
        <f t="shared" ref="F234:L234" si="62">F235+F236+F237</f>
        <v>0</v>
      </c>
      <c r="G234" s="55">
        <f t="shared" si="62"/>
        <v>0</v>
      </c>
      <c r="H234" s="55">
        <f t="shared" si="62"/>
        <v>0</v>
      </c>
      <c r="I234" s="55">
        <f t="shared" si="62"/>
        <v>0</v>
      </c>
      <c r="J234" s="55">
        <f t="shared" si="62"/>
        <v>0</v>
      </c>
      <c r="K234" s="55">
        <f t="shared" si="62"/>
        <v>0</v>
      </c>
      <c r="L234" s="70">
        <f t="shared" si="62"/>
        <v>0</v>
      </c>
    </row>
    <row r="235" spans="1:12" s="8" customFormat="1" ht="13.5" hidden="1" customHeight="1">
      <c r="A235" s="107"/>
      <c r="B235" s="135" t="s">
        <v>374</v>
      </c>
      <c r="C235" s="136" t="s">
        <v>402</v>
      </c>
      <c r="D235" s="136"/>
      <c r="E235" s="136"/>
      <c r="F235" s="56"/>
      <c r="G235" s="47"/>
      <c r="H235" s="47"/>
      <c r="I235" s="47"/>
      <c r="J235" s="47"/>
      <c r="K235" s="47">
        <f>H235-J235</f>
        <v>0</v>
      </c>
      <c r="L235" s="51"/>
    </row>
    <row r="236" spans="1:12" s="8" customFormat="1" ht="13.5" hidden="1" customHeight="1">
      <c r="A236" s="107"/>
      <c r="B236" s="135" t="s">
        <v>376</v>
      </c>
      <c r="C236" s="136" t="s">
        <v>403</v>
      </c>
      <c r="D236" s="136"/>
      <c r="E236" s="136"/>
      <c r="F236" s="56"/>
      <c r="G236" s="47"/>
      <c r="H236" s="47"/>
      <c r="I236" s="47"/>
      <c r="J236" s="47"/>
      <c r="K236" s="47">
        <f>H236-J236</f>
        <v>0</v>
      </c>
      <c r="L236" s="51"/>
    </row>
    <row r="237" spans="1:12" s="8" customFormat="1" ht="13.5" hidden="1" customHeight="1">
      <c r="A237" s="107"/>
      <c r="B237" s="135" t="s">
        <v>378</v>
      </c>
      <c r="C237" s="136" t="s">
        <v>404</v>
      </c>
      <c r="D237" s="136"/>
      <c r="E237" s="136"/>
      <c r="F237" s="56"/>
      <c r="G237" s="47"/>
      <c r="H237" s="47"/>
      <c r="I237" s="47"/>
      <c r="J237" s="47"/>
      <c r="K237" s="47">
        <f>H237-J237</f>
        <v>0</v>
      </c>
      <c r="L237" s="51"/>
    </row>
    <row r="238" spans="1:12" s="8" customFormat="1" ht="13.5" hidden="1" customHeight="1">
      <c r="A238" s="195" t="s">
        <v>405</v>
      </c>
      <c r="B238" s="196"/>
      <c r="C238" s="137" t="s">
        <v>406</v>
      </c>
      <c r="D238" s="137"/>
      <c r="E238" s="137"/>
      <c r="F238" s="55">
        <f t="shared" ref="F238:L238" si="63">F239+F240+F241</f>
        <v>0</v>
      </c>
      <c r="G238" s="55">
        <f t="shared" si="63"/>
        <v>0</v>
      </c>
      <c r="H238" s="55">
        <f t="shared" si="63"/>
        <v>0</v>
      </c>
      <c r="I238" s="55">
        <f t="shared" si="63"/>
        <v>0</v>
      </c>
      <c r="J238" s="55">
        <f t="shared" si="63"/>
        <v>0</v>
      </c>
      <c r="K238" s="55">
        <f t="shared" si="63"/>
        <v>0</v>
      </c>
      <c r="L238" s="70">
        <f t="shared" si="63"/>
        <v>0</v>
      </c>
    </row>
    <row r="239" spans="1:12" s="8" customFormat="1" ht="13.5" hidden="1" customHeight="1">
      <c r="A239" s="107"/>
      <c r="B239" s="135" t="s">
        <v>374</v>
      </c>
      <c r="C239" s="136" t="s">
        <v>407</v>
      </c>
      <c r="D239" s="136"/>
      <c r="E239" s="136"/>
      <c r="F239" s="56"/>
      <c r="G239" s="47"/>
      <c r="H239" s="47"/>
      <c r="I239" s="47"/>
      <c r="J239" s="47"/>
      <c r="K239" s="47">
        <f>H239-J239</f>
        <v>0</v>
      </c>
      <c r="L239" s="51"/>
    </row>
    <row r="240" spans="1:12" s="8" customFormat="1" ht="13.5" hidden="1" customHeight="1">
      <c r="A240" s="107"/>
      <c r="B240" s="135" t="s">
        <v>376</v>
      </c>
      <c r="C240" s="136" t="s">
        <v>408</v>
      </c>
      <c r="D240" s="136"/>
      <c r="E240" s="136"/>
      <c r="F240" s="56"/>
      <c r="G240" s="47"/>
      <c r="H240" s="47"/>
      <c r="I240" s="47"/>
      <c r="J240" s="47"/>
      <c r="K240" s="47">
        <f>H240-J240</f>
        <v>0</v>
      </c>
      <c r="L240" s="51"/>
    </row>
    <row r="241" spans="1:12" s="8" customFormat="1" ht="13.5" hidden="1" customHeight="1">
      <c r="A241" s="107"/>
      <c r="B241" s="135" t="s">
        <v>378</v>
      </c>
      <c r="C241" s="136" t="s">
        <v>409</v>
      </c>
      <c r="D241" s="136"/>
      <c r="E241" s="136"/>
      <c r="F241" s="56"/>
      <c r="G241" s="47"/>
      <c r="H241" s="47"/>
      <c r="I241" s="47"/>
      <c r="J241" s="47"/>
      <c r="K241" s="47">
        <f>H241-J241</f>
        <v>0</v>
      </c>
      <c r="L241" s="51"/>
    </row>
    <row r="242" spans="1:12" s="8" customFormat="1" ht="13.5" hidden="1" customHeight="1">
      <c r="A242" s="199" t="s">
        <v>410</v>
      </c>
      <c r="B242" s="200"/>
      <c r="C242" s="137" t="s">
        <v>411</v>
      </c>
      <c r="D242" s="137"/>
      <c r="E242" s="137"/>
      <c r="F242" s="55">
        <f t="shared" ref="F242:L242" si="64">F243+F244+F245</f>
        <v>0</v>
      </c>
      <c r="G242" s="55">
        <f t="shared" si="64"/>
        <v>0</v>
      </c>
      <c r="H242" s="55">
        <f t="shared" si="64"/>
        <v>0</v>
      </c>
      <c r="I242" s="55">
        <f t="shared" si="64"/>
        <v>0</v>
      </c>
      <c r="J242" s="55">
        <f t="shared" si="64"/>
        <v>0</v>
      </c>
      <c r="K242" s="55">
        <f t="shared" si="64"/>
        <v>0</v>
      </c>
      <c r="L242" s="70">
        <f t="shared" si="64"/>
        <v>0</v>
      </c>
    </row>
    <row r="243" spans="1:12" s="8" customFormat="1" ht="13.5" hidden="1" customHeight="1">
      <c r="A243" s="138"/>
      <c r="B243" s="139" t="s">
        <v>412</v>
      </c>
      <c r="C243" s="140" t="s">
        <v>413</v>
      </c>
      <c r="D243" s="140"/>
      <c r="E243" s="140"/>
      <c r="F243" s="56"/>
      <c r="G243" s="47"/>
      <c r="H243" s="47"/>
      <c r="I243" s="47"/>
      <c r="J243" s="47"/>
      <c r="K243" s="47">
        <f>H243-J243</f>
        <v>0</v>
      </c>
      <c r="L243" s="51"/>
    </row>
    <row r="244" spans="1:12" s="8" customFormat="1" ht="13.5" hidden="1" customHeight="1">
      <c r="A244" s="138"/>
      <c r="B244" s="139" t="s">
        <v>414</v>
      </c>
      <c r="C244" s="140" t="s">
        <v>415</v>
      </c>
      <c r="D244" s="140"/>
      <c r="E244" s="140"/>
      <c r="F244" s="56"/>
      <c r="G244" s="47"/>
      <c r="H244" s="47"/>
      <c r="I244" s="47"/>
      <c r="J244" s="47"/>
      <c r="K244" s="47">
        <f>H244-J244</f>
        <v>0</v>
      </c>
      <c r="L244" s="51"/>
    </row>
    <row r="245" spans="1:12" s="8" customFormat="1" ht="13.5" hidden="1" customHeight="1">
      <c r="A245" s="138"/>
      <c r="B245" s="139" t="s">
        <v>416</v>
      </c>
      <c r="C245" s="140" t="s">
        <v>417</v>
      </c>
      <c r="D245" s="140"/>
      <c r="E245" s="140"/>
      <c r="F245" s="56"/>
      <c r="G245" s="47"/>
      <c r="H245" s="47"/>
      <c r="I245" s="47"/>
      <c r="J245" s="47"/>
      <c r="K245" s="47">
        <f>H245-J245</f>
        <v>0</v>
      </c>
      <c r="L245" s="51"/>
    </row>
    <row r="246" spans="1:12" s="8" customFormat="1" ht="13.5" hidden="1" customHeight="1">
      <c r="A246" s="199" t="s">
        <v>418</v>
      </c>
      <c r="B246" s="200"/>
      <c r="C246" s="137" t="s">
        <v>419</v>
      </c>
      <c r="D246" s="137"/>
      <c r="E246" s="137"/>
      <c r="F246" s="55">
        <f t="shared" ref="F246:L246" si="65">F247+F248+F249</f>
        <v>0</v>
      </c>
      <c r="G246" s="55">
        <f t="shared" si="65"/>
        <v>0</v>
      </c>
      <c r="H246" s="55">
        <f t="shared" si="65"/>
        <v>0</v>
      </c>
      <c r="I246" s="55">
        <f t="shared" si="65"/>
        <v>0</v>
      </c>
      <c r="J246" s="55">
        <f t="shared" si="65"/>
        <v>0</v>
      </c>
      <c r="K246" s="55">
        <f t="shared" si="65"/>
        <v>0</v>
      </c>
      <c r="L246" s="70">
        <f t="shared" si="65"/>
        <v>0</v>
      </c>
    </row>
    <row r="247" spans="1:12" s="8" customFormat="1" ht="13.5" hidden="1" customHeight="1">
      <c r="A247" s="138"/>
      <c r="B247" s="139" t="s">
        <v>412</v>
      </c>
      <c r="C247" s="140" t="s">
        <v>420</v>
      </c>
      <c r="D247" s="140"/>
      <c r="E247" s="140"/>
      <c r="F247" s="56"/>
      <c r="G247" s="47"/>
      <c r="H247" s="47"/>
      <c r="I247" s="47"/>
      <c r="J247" s="47"/>
      <c r="K247" s="47">
        <f>H247-J247</f>
        <v>0</v>
      </c>
      <c r="L247" s="51"/>
    </row>
    <row r="248" spans="1:12" s="8" customFormat="1" ht="13.5" hidden="1" customHeight="1">
      <c r="A248" s="138"/>
      <c r="B248" s="139" t="s">
        <v>421</v>
      </c>
      <c r="C248" s="140" t="s">
        <v>422</v>
      </c>
      <c r="D248" s="140"/>
      <c r="E248" s="140"/>
      <c r="F248" s="56"/>
      <c r="G248" s="47"/>
      <c r="H248" s="47"/>
      <c r="I248" s="47"/>
      <c r="J248" s="47"/>
      <c r="K248" s="47">
        <f>H248-J248</f>
        <v>0</v>
      </c>
      <c r="L248" s="51"/>
    </row>
    <row r="249" spans="1:12" s="8" customFormat="1" ht="13.5" hidden="1" customHeight="1">
      <c r="A249" s="138"/>
      <c r="B249" s="139" t="s">
        <v>416</v>
      </c>
      <c r="C249" s="140" t="s">
        <v>423</v>
      </c>
      <c r="D249" s="140"/>
      <c r="E249" s="140"/>
      <c r="F249" s="56"/>
      <c r="G249" s="47"/>
      <c r="H249" s="47"/>
      <c r="I249" s="47"/>
      <c r="J249" s="47"/>
      <c r="K249" s="47">
        <f>H249-J249</f>
        <v>0</v>
      </c>
      <c r="L249" s="51"/>
    </row>
    <row r="250" spans="1:12" s="8" customFormat="1" ht="13.5" hidden="1" customHeight="1">
      <c r="A250" s="195" t="s">
        <v>424</v>
      </c>
      <c r="B250" s="196"/>
      <c r="C250" s="137" t="s">
        <v>425</v>
      </c>
      <c r="D250" s="137"/>
      <c r="E250" s="137"/>
      <c r="F250" s="55">
        <f t="shared" ref="F250:L250" si="66">F251+F252+F253</f>
        <v>0</v>
      </c>
      <c r="G250" s="55">
        <f t="shared" si="66"/>
        <v>0</v>
      </c>
      <c r="H250" s="55">
        <f t="shared" si="66"/>
        <v>0</v>
      </c>
      <c r="I250" s="55">
        <f t="shared" si="66"/>
        <v>0</v>
      </c>
      <c r="J250" s="55">
        <f t="shared" si="66"/>
        <v>0</v>
      </c>
      <c r="K250" s="55">
        <f t="shared" si="66"/>
        <v>0</v>
      </c>
      <c r="L250" s="70">
        <f t="shared" si="66"/>
        <v>0</v>
      </c>
    </row>
    <row r="251" spans="1:12" s="8" customFormat="1" ht="13.5" hidden="1" customHeight="1">
      <c r="A251" s="141"/>
      <c r="B251" s="139" t="s">
        <v>412</v>
      </c>
      <c r="C251" s="140" t="s">
        <v>426</v>
      </c>
      <c r="D251" s="140"/>
      <c r="E251" s="140"/>
      <c r="F251" s="56"/>
      <c r="G251" s="47"/>
      <c r="H251" s="47"/>
      <c r="I251" s="47"/>
      <c r="J251" s="47"/>
      <c r="K251" s="47">
        <f>H251-J251</f>
        <v>0</v>
      </c>
      <c r="L251" s="51"/>
    </row>
    <row r="252" spans="1:12" s="8" customFormat="1" ht="13.5" hidden="1" customHeight="1">
      <c r="A252" s="141"/>
      <c r="B252" s="139" t="s">
        <v>421</v>
      </c>
      <c r="C252" s="140" t="s">
        <v>427</v>
      </c>
      <c r="D252" s="140"/>
      <c r="E252" s="140"/>
      <c r="F252" s="56"/>
      <c r="G252" s="47"/>
      <c r="H252" s="47"/>
      <c r="I252" s="47"/>
      <c r="J252" s="47"/>
      <c r="K252" s="47">
        <f>H252-J252</f>
        <v>0</v>
      </c>
      <c r="L252" s="51"/>
    </row>
    <row r="253" spans="1:12" s="8" customFormat="1" ht="13.5" hidden="1" customHeight="1">
      <c r="A253" s="141"/>
      <c r="B253" s="139" t="s">
        <v>416</v>
      </c>
      <c r="C253" s="140" t="s">
        <v>428</v>
      </c>
      <c r="D253" s="140"/>
      <c r="E253" s="140"/>
      <c r="F253" s="56"/>
      <c r="G253" s="47"/>
      <c r="H253" s="47"/>
      <c r="I253" s="47"/>
      <c r="J253" s="47"/>
      <c r="K253" s="47">
        <f>H253-J253</f>
        <v>0</v>
      </c>
      <c r="L253" s="51"/>
    </row>
    <row r="254" spans="1:12" s="8" customFormat="1" ht="13.5" hidden="1" customHeight="1">
      <c r="A254" s="195" t="s">
        <v>429</v>
      </c>
      <c r="B254" s="196"/>
      <c r="C254" s="137" t="s">
        <v>430</v>
      </c>
      <c r="D254" s="137"/>
      <c r="E254" s="137"/>
      <c r="F254" s="55">
        <f t="shared" ref="F254:L254" si="67">F255+F256+F257</f>
        <v>0</v>
      </c>
      <c r="G254" s="55">
        <f t="shared" si="67"/>
        <v>0</v>
      </c>
      <c r="H254" s="55">
        <f t="shared" si="67"/>
        <v>0</v>
      </c>
      <c r="I254" s="55">
        <f t="shared" si="67"/>
        <v>0</v>
      </c>
      <c r="J254" s="55">
        <f t="shared" si="67"/>
        <v>0</v>
      </c>
      <c r="K254" s="55">
        <f t="shared" si="67"/>
        <v>0</v>
      </c>
      <c r="L254" s="70">
        <f t="shared" si="67"/>
        <v>0</v>
      </c>
    </row>
    <row r="255" spans="1:12" s="8" customFormat="1" ht="13.5" hidden="1" customHeight="1">
      <c r="A255" s="141"/>
      <c r="B255" s="139" t="s">
        <v>412</v>
      </c>
      <c r="C255" s="140" t="s">
        <v>431</v>
      </c>
      <c r="D255" s="140"/>
      <c r="E255" s="140"/>
      <c r="F255" s="56"/>
      <c r="G255" s="47"/>
      <c r="H255" s="47"/>
      <c r="I255" s="47"/>
      <c r="J255" s="47"/>
      <c r="K255" s="47">
        <f>H255-J255</f>
        <v>0</v>
      </c>
      <c r="L255" s="51"/>
    </row>
    <row r="256" spans="1:12" s="8" customFormat="1" ht="13.5" hidden="1" customHeight="1">
      <c r="A256" s="141"/>
      <c r="B256" s="139" t="s">
        <v>421</v>
      </c>
      <c r="C256" s="140" t="s">
        <v>432</v>
      </c>
      <c r="D256" s="140"/>
      <c r="E256" s="140"/>
      <c r="F256" s="56"/>
      <c r="G256" s="47"/>
      <c r="H256" s="47"/>
      <c r="I256" s="47"/>
      <c r="J256" s="47"/>
      <c r="K256" s="47">
        <f>H256-J256</f>
        <v>0</v>
      </c>
      <c r="L256" s="51"/>
    </row>
    <row r="257" spans="1:12" s="8" customFormat="1" ht="13.5" hidden="1" customHeight="1">
      <c r="A257" s="141"/>
      <c r="B257" s="139" t="s">
        <v>416</v>
      </c>
      <c r="C257" s="140" t="s">
        <v>433</v>
      </c>
      <c r="D257" s="140"/>
      <c r="E257" s="140"/>
      <c r="F257" s="56"/>
      <c r="G257" s="47"/>
      <c r="H257" s="47"/>
      <c r="I257" s="47"/>
      <c r="J257" s="47"/>
      <c r="K257" s="47">
        <f>H257-J257</f>
        <v>0</v>
      </c>
      <c r="L257" s="51"/>
    </row>
    <row r="258" spans="1:12" s="8" customFormat="1" ht="15.75" customHeight="1">
      <c r="A258" s="142" t="s">
        <v>434</v>
      </c>
      <c r="B258" s="143"/>
      <c r="C258" s="144" t="s">
        <v>435</v>
      </c>
      <c r="D258" s="145">
        <f t="shared" ref="D258:L258" si="68">D259+D269+D273</f>
        <v>0</v>
      </c>
      <c r="E258" s="145">
        <f t="shared" si="68"/>
        <v>0</v>
      </c>
      <c r="F258" s="145">
        <f t="shared" si="68"/>
        <v>0</v>
      </c>
      <c r="G258" s="145">
        <f t="shared" si="68"/>
        <v>0</v>
      </c>
      <c r="H258" s="145">
        <f t="shared" si="68"/>
        <v>0</v>
      </c>
      <c r="I258" s="145">
        <f t="shared" si="68"/>
        <v>0</v>
      </c>
      <c r="J258" s="145">
        <f t="shared" si="68"/>
        <v>0</v>
      </c>
      <c r="K258" s="145">
        <f t="shared" si="68"/>
        <v>0</v>
      </c>
      <c r="L258" s="146">
        <f t="shared" si="68"/>
        <v>191</v>
      </c>
    </row>
    <row r="259" spans="1:12" s="8" customFormat="1">
      <c r="A259" s="147" t="s">
        <v>436</v>
      </c>
      <c r="B259" s="148"/>
      <c r="C259" s="149">
        <v>71</v>
      </c>
      <c r="D259" s="95">
        <f t="shared" ref="D259:L259" si="69">D260+D265+D267</f>
        <v>0</v>
      </c>
      <c r="E259" s="95">
        <f t="shared" si="69"/>
        <v>0</v>
      </c>
      <c r="F259" s="95">
        <f t="shared" si="69"/>
        <v>0</v>
      </c>
      <c r="G259" s="95">
        <f t="shared" si="69"/>
        <v>0</v>
      </c>
      <c r="H259" s="95">
        <f t="shared" si="69"/>
        <v>0</v>
      </c>
      <c r="I259" s="95">
        <f t="shared" si="69"/>
        <v>0</v>
      </c>
      <c r="J259" s="95">
        <f t="shared" si="69"/>
        <v>0</v>
      </c>
      <c r="K259" s="95">
        <f t="shared" si="69"/>
        <v>0</v>
      </c>
      <c r="L259" s="96">
        <f t="shared" si="69"/>
        <v>191</v>
      </c>
    </row>
    <row r="260" spans="1:12" s="8" customFormat="1">
      <c r="A260" s="35" t="s">
        <v>437</v>
      </c>
      <c r="B260" s="59"/>
      <c r="C260" s="150" t="s">
        <v>438</v>
      </c>
      <c r="D260" s="55">
        <f t="shared" ref="D260:L260" si="70">D261+D262+D263+D264</f>
        <v>0</v>
      </c>
      <c r="E260" s="55">
        <f t="shared" si="70"/>
        <v>0</v>
      </c>
      <c r="F260" s="55">
        <f t="shared" si="70"/>
        <v>0</v>
      </c>
      <c r="G260" s="55">
        <f t="shared" si="70"/>
        <v>0</v>
      </c>
      <c r="H260" s="55">
        <f t="shared" si="70"/>
        <v>0</v>
      </c>
      <c r="I260" s="55">
        <f t="shared" si="70"/>
        <v>0</v>
      </c>
      <c r="J260" s="55">
        <f t="shared" si="70"/>
        <v>0</v>
      </c>
      <c r="K260" s="55">
        <f t="shared" si="70"/>
        <v>0</v>
      </c>
      <c r="L260" s="70">
        <f t="shared" si="70"/>
        <v>191</v>
      </c>
    </row>
    <row r="261" spans="1:12" s="8" customFormat="1">
      <c r="A261" s="52"/>
      <c r="B261" s="53" t="s">
        <v>439</v>
      </c>
      <c r="C261" s="88" t="s">
        <v>440</v>
      </c>
      <c r="D261" s="151"/>
      <c r="E261" s="151"/>
      <c r="F261" s="56">
        <f>G261</f>
        <v>0</v>
      </c>
      <c r="G261" s="47"/>
      <c r="H261" s="47"/>
      <c r="I261" s="47"/>
      <c r="J261" s="47"/>
      <c r="K261" s="47">
        <f>H261-J261</f>
        <v>0</v>
      </c>
      <c r="L261" s="51"/>
    </row>
    <row r="262" spans="1:12" s="8" customFormat="1">
      <c r="A262" s="152"/>
      <c r="B262" s="71" t="s">
        <v>441</v>
      </c>
      <c r="C262" s="88" t="s">
        <v>442</v>
      </c>
      <c r="D262" s="151">
        <f>'[1]54.1'!K60</f>
        <v>0</v>
      </c>
      <c r="E262" s="151"/>
      <c r="F262" s="151">
        <f>'[1]54.1'!L43</f>
        <v>0</v>
      </c>
      <c r="G262" s="151">
        <f>'[1]54.1'!M43</f>
        <v>0</v>
      </c>
      <c r="H262" s="151">
        <f>'[1]54.1'!N43</f>
        <v>0</v>
      </c>
      <c r="I262" s="151">
        <f>'[1]54.1'!O43</f>
        <v>0</v>
      </c>
      <c r="J262" s="151">
        <f>'[1]54.1'!P43</f>
        <v>0</v>
      </c>
      <c r="K262" s="151">
        <f>'[1]54.1'!Q43</f>
        <v>0</v>
      </c>
      <c r="L262" s="179">
        <f>'[1]54.1'!R43</f>
        <v>0</v>
      </c>
    </row>
    <row r="263" spans="1:12" s="8" customFormat="1">
      <c r="A263" s="52"/>
      <c r="B263" s="40" t="s">
        <v>443</v>
      </c>
      <c r="C263" s="88" t="s">
        <v>444</v>
      </c>
      <c r="D263" s="151">
        <f>F263</f>
        <v>0</v>
      </c>
      <c r="E263" s="151"/>
      <c r="F263" s="151">
        <f>'[1]54.1'!L44</f>
        <v>0</v>
      </c>
      <c r="G263" s="151">
        <f>'[1]54.1'!M44</f>
        <v>0</v>
      </c>
      <c r="H263" s="151">
        <f>'[1]54.1'!N44</f>
        <v>0</v>
      </c>
      <c r="I263" s="151">
        <f>'[1]54.1'!O44</f>
        <v>0</v>
      </c>
      <c r="J263" s="151">
        <f>'[1]54.1'!P44</f>
        <v>0</v>
      </c>
      <c r="K263" s="151">
        <f>'[1]54.1'!Q44</f>
        <v>0</v>
      </c>
      <c r="L263" s="179"/>
    </row>
    <row r="264" spans="1:12" s="8" customFormat="1" ht="13.5" thickBot="1">
      <c r="A264" s="153"/>
      <c r="B264" s="180" t="s">
        <v>445</v>
      </c>
      <c r="C264" s="181" t="s">
        <v>446</v>
      </c>
      <c r="D264" s="182">
        <f>'[1]54.1'!K61</f>
        <v>0</v>
      </c>
      <c r="E264" s="182"/>
      <c r="F264" s="182">
        <f>'[1]54.1'!L45</f>
        <v>0</v>
      </c>
      <c r="G264" s="182">
        <f>'[1]54.1'!M45</f>
        <v>0</v>
      </c>
      <c r="H264" s="182">
        <f>'[1]54.1'!N45</f>
        <v>0</v>
      </c>
      <c r="I264" s="182">
        <f>'[1]54.1'!O45</f>
        <v>0</v>
      </c>
      <c r="J264" s="182">
        <f>'[1]54.1'!P45</f>
        <v>0</v>
      </c>
      <c r="K264" s="182">
        <f>'[1]54.1'!Q45</f>
        <v>0</v>
      </c>
      <c r="L264" s="183">
        <f>'[1]54.1'!R44</f>
        <v>191</v>
      </c>
    </row>
    <row r="265" spans="1:12" s="8" customFormat="1" hidden="1">
      <c r="A265" s="170" t="s">
        <v>447</v>
      </c>
      <c r="B265" s="171"/>
      <c r="C265" s="172" t="s">
        <v>448</v>
      </c>
      <c r="D265" s="172"/>
      <c r="E265" s="172"/>
      <c r="F265" s="173">
        <f>'[1]54.1'!L46</f>
        <v>0</v>
      </c>
      <c r="G265" s="173">
        <f>'[1]54.1'!M46</f>
        <v>0</v>
      </c>
      <c r="H265" s="173">
        <f>'[1]54.1'!N46</f>
        <v>0</v>
      </c>
      <c r="I265" s="173">
        <f>'[1]54.1'!O46</f>
        <v>0</v>
      </c>
      <c r="J265" s="173">
        <f>'[1]54.1'!P46</f>
        <v>0</v>
      </c>
      <c r="K265" s="173">
        <f>'[1]54.1'!Q46</f>
        <v>0</v>
      </c>
      <c r="L265" s="173">
        <f>'[1]54.1'!R46</f>
        <v>0</v>
      </c>
    </row>
    <row r="266" spans="1:12" s="8" customFormat="1" hidden="1">
      <c r="A266" s="52"/>
      <c r="B266" s="40" t="s">
        <v>449</v>
      </c>
      <c r="C266" s="88" t="s">
        <v>450</v>
      </c>
      <c r="D266" s="88"/>
      <c r="E266" s="88"/>
      <c r="F266" s="151">
        <f>'[1]54.1'!L47</f>
        <v>0</v>
      </c>
      <c r="G266" s="151">
        <f>'[1]54.1'!M47</f>
        <v>0</v>
      </c>
      <c r="H266" s="151">
        <f>'[1]54.1'!N47</f>
        <v>0</v>
      </c>
      <c r="I266" s="151">
        <f>'[1]54.1'!O47</f>
        <v>0</v>
      </c>
      <c r="J266" s="151">
        <f>'[1]54.1'!P47</f>
        <v>0</v>
      </c>
      <c r="K266" s="151">
        <f>'[1]54.1'!Q47</f>
        <v>0</v>
      </c>
      <c r="L266" s="151">
        <f>'[1]54.1'!R47</f>
        <v>0</v>
      </c>
    </row>
    <row r="267" spans="1:12" s="8" customFormat="1" hidden="1">
      <c r="A267" s="35" t="s">
        <v>451</v>
      </c>
      <c r="B267" s="54"/>
      <c r="C267" s="150" t="s">
        <v>452</v>
      </c>
      <c r="D267" s="150"/>
      <c r="E267" s="150"/>
      <c r="F267" s="151">
        <f>'[1]54.1'!L48</f>
        <v>0</v>
      </c>
      <c r="G267" s="151">
        <f>'[1]54.1'!M48</f>
        <v>0</v>
      </c>
      <c r="H267" s="151">
        <f>'[1]54.1'!N48</f>
        <v>0</v>
      </c>
      <c r="I267" s="151">
        <f>'[1]54.1'!O48</f>
        <v>0</v>
      </c>
      <c r="J267" s="151">
        <f>'[1]54.1'!P48</f>
        <v>0</v>
      </c>
      <c r="K267" s="151">
        <f>'[1]54.1'!Q48</f>
        <v>0</v>
      </c>
      <c r="L267" s="151">
        <f>'[1]54.1'!R48</f>
        <v>0</v>
      </c>
    </row>
    <row r="268" spans="1:12" s="8" customFormat="1" ht="13.5" hidden="1" thickBot="1">
      <c r="A268" s="153"/>
      <c r="B268" s="154"/>
      <c r="C268" s="155"/>
      <c r="D268" s="155"/>
      <c r="E268" s="155"/>
      <c r="F268" s="151">
        <f>'[1]54.1'!L49</f>
        <v>0</v>
      </c>
      <c r="G268" s="151">
        <f>'[1]54.1'!M49</f>
        <v>0</v>
      </c>
      <c r="H268" s="151">
        <f>'[1]54.1'!N49</f>
        <v>0</v>
      </c>
      <c r="I268" s="151">
        <f>'[1]54.1'!O49</f>
        <v>0</v>
      </c>
      <c r="J268" s="151">
        <f>'[1]54.1'!P49</f>
        <v>0</v>
      </c>
      <c r="K268" s="151">
        <f>'[1]54.1'!Q49</f>
        <v>0</v>
      </c>
      <c r="L268" s="151">
        <f>'[1]54.1'!R49</f>
        <v>0</v>
      </c>
    </row>
    <row r="269" spans="1:12" s="8" customFormat="1" hidden="1">
      <c r="A269" s="156" t="s">
        <v>453</v>
      </c>
      <c r="B269" s="157"/>
      <c r="C269" s="158">
        <v>72</v>
      </c>
      <c r="D269" s="158"/>
      <c r="E269" s="158"/>
      <c r="F269" s="151">
        <f>'[1]54.1'!L50</f>
        <v>0</v>
      </c>
      <c r="G269" s="151">
        <f>'[1]54.1'!M50</f>
        <v>0</v>
      </c>
      <c r="H269" s="151">
        <f>'[1]54.1'!N50</f>
        <v>0</v>
      </c>
      <c r="I269" s="151">
        <f>'[1]54.1'!O50</f>
        <v>0</v>
      </c>
      <c r="J269" s="151">
        <f>'[1]54.1'!P50</f>
        <v>0</v>
      </c>
      <c r="K269" s="151">
        <f>'[1]54.1'!Q50</f>
        <v>0</v>
      </c>
      <c r="L269" s="151">
        <f>'[1]54.1'!R50</f>
        <v>0</v>
      </c>
    </row>
    <row r="270" spans="1:12" s="8" customFormat="1" hidden="1">
      <c r="A270" s="159" t="s">
        <v>454</v>
      </c>
      <c r="B270" s="159"/>
      <c r="C270" s="150" t="s">
        <v>455</v>
      </c>
      <c r="D270" s="150"/>
      <c r="E270" s="150"/>
      <c r="F270" s="151">
        <f>'[1]54.1'!L51</f>
        <v>0</v>
      </c>
      <c r="G270" s="151">
        <f>'[1]54.1'!M51</f>
        <v>0</v>
      </c>
      <c r="H270" s="151">
        <f>'[1]54.1'!N51</f>
        <v>0</v>
      </c>
      <c r="I270" s="151">
        <f>'[1]54.1'!O51</f>
        <v>0</v>
      </c>
      <c r="J270" s="151">
        <f>'[1]54.1'!P51</f>
        <v>0</v>
      </c>
      <c r="K270" s="151">
        <f>'[1]54.1'!Q51</f>
        <v>0</v>
      </c>
      <c r="L270" s="151">
        <f>'[1]54.1'!R51</f>
        <v>0</v>
      </c>
    </row>
    <row r="271" spans="1:12" s="8" customFormat="1" hidden="1">
      <c r="A271" s="160"/>
      <c r="B271" s="40" t="s">
        <v>456</v>
      </c>
      <c r="C271" s="41" t="s">
        <v>457</v>
      </c>
      <c r="D271" s="41"/>
      <c r="E271" s="41"/>
      <c r="F271" s="151">
        <f>'[1]54.1'!L52</f>
        <v>0</v>
      </c>
      <c r="G271" s="151">
        <f>'[1]54.1'!M52</f>
        <v>0</v>
      </c>
      <c r="H271" s="151">
        <f>'[1]54.1'!N52</f>
        <v>0</v>
      </c>
      <c r="I271" s="151">
        <f>'[1]54.1'!O52</f>
        <v>0</v>
      </c>
      <c r="J271" s="151">
        <f>'[1]54.1'!P52</f>
        <v>0</v>
      </c>
      <c r="K271" s="151">
        <f>'[1]54.1'!Q52</f>
        <v>0</v>
      </c>
      <c r="L271" s="151">
        <f>'[1]54.1'!R52</f>
        <v>0</v>
      </c>
    </row>
    <row r="272" spans="1:12" s="8" customFormat="1" hidden="1">
      <c r="A272" s="160"/>
      <c r="B272" s="40"/>
      <c r="C272" s="41"/>
      <c r="D272" s="41"/>
      <c r="E272" s="41"/>
      <c r="F272" s="151">
        <f>'[1]54.1'!L53</f>
        <v>0</v>
      </c>
      <c r="G272" s="151">
        <f>'[1]54.1'!M53</f>
        <v>0</v>
      </c>
      <c r="H272" s="151">
        <f>'[1]54.1'!N53</f>
        <v>0</v>
      </c>
      <c r="I272" s="151">
        <f>'[1]54.1'!O53</f>
        <v>0</v>
      </c>
      <c r="J272" s="151">
        <f>'[1]54.1'!P53</f>
        <v>0</v>
      </c>
      <c r="K272" s="151">
        <f>'[1]54.1'!Q53</f>
        <v>0</v>
      </c>
      <c r="L272" s="151">
        <f>'[1]54.1'!R53</f>
        <v>0</v>
      </c>
    </row>
    <row r="273" spans="1:12" s="8" customFormat="1" hidden="1">
      <c r="A273" s="161" t="s">
        <v>458</v>
      </c>
      <c r="B273" s="161"/>
      <c r="C273" s="162">
        <v>75</v>
      </c>
      <c r="D273" s="162"/>
      <c r="E273" s="162"/>
      <c r="F273" s="151">
        <f>'[1]54.1'!L54</f>
        <v>0</v>
      </c>
      <c r="G273" s="151">
        <f>'[1]54.1'!M54</f>
        <v>0</v>
      </c>
      <c r="H273" s="151">
        <f>'[1]54.1'!N54</f>
        <v>0</v>
      </c>
      <c r="I273" s="151">
        <f>'[1]54.1'!O54</f>
        <v>0</v>
      </c>
      <c r="J273" s="151">
        <f>'[1]54.1'!P54</f>
        <v>0</v>
      </c>
      <c r="K273" s="151">
        <f>'[1]54.1'!Q54</f>
        <v>0</v>
      </c>
      <c r="L273" s="151">
        <f>'[1]54.1'!R54</f>
        <v>0</v>
      </c>
    </row>
    <row r="274" spans="1:12" s="8" customFormat="1" hidden="1">
      <c r="A274" s="160"/>
      <c r="B274" s="160"/>
      <c r="C274" s="113"/>
      <c r="D274" s="113"/>
      <c r="E274" s="113"/>
      <c r="F274" s="151">
        <f>'[1]54.1'!L55</f>
        <v>0</v>
      </c>
      <c r="G274" s="151">
        <f>'[1]54.1'!M55</f>
        <v>0</v>
      </c>
      <c r="H274" s="151">
        <f>'[1]54.1'!N55</f>
        <v>0</v>
      </c>
      <c r="I274" s="151">
        <f>'[1]54.1'!O55</f>
        <v>0</v>
      </c>
      <c r="J274" s="151">
        <f>'[1]54.1'!P55</f>
        <v>0</v>
      </c>
      <c r="K274" s="151">
        <f>'[1]54.1'!Q55</f>
        <v>0</v>
      </c>
      <c r="L274" s="151">
        <f>'[1]54.1'!R55</f>
        <v>0</v>
      </c>
    </row>
    <row r="275" spans="1:12" s="8" customFormat="1" ht="35.25" hidden="1" customHeight="1">
      <c r="A275" s="197" t="s">
        <v>320</v>
      </c>
      <c r="B275" s="197"/>
      <c r="C275" s="110" t="s">
        <v>321</v>
      </c>
      <c r="D275" s="110"/>
      <c r="E275" s="110"/>
      <c r="F275" s="151">
        <f>'[1]54.1'!L56</f>
        <v>0</v>
      </c>
      <c r="G275" s="151">
        <f>'[1]54.1'!M56</f>
        <v>0</v>
      </c>
      <c r="H275" s="151">
        <f>'[1]54.1'!N56</f>
        <v>0</v>
      </c>
      <c r="I275" s="151">
        <f>'[1]54.1'!O56</f>
        <v>0</v>
      </c>
      <c r="J275" s="151">
        <f>'[1]54.1'!P56</f>
        <v>0</v>
      </c>
      <c r="K275" s="151">
        <f>'[1]54.1'!Q56</f>
        <v>0</v>
      </c>
      <c r="L275" s="151">
        <f>'[1]54.1'!R56</f>
        <v>0</v>
      </c>
    </row>
    <row r="276" spans="1:12" s="8" customFormat="1" hidden="1">
      <c r="A276" s="163" t="s">
        <v>322</v>
      </c>
      <c r="B276" s="40"/>
      <c r="C276" s="97" t="s">
        <v>323</v>
      </c>
      <c r="D276" s="97"/>
      <c r="E276" s="97"/>
      <c r="F276" s="151">
        <f>'[1]54.1'!L57</f>
        <v>0</v>
      </c>
      <c r="G276" s="151">
        <f>'[1]54.1'!M57</f>
        <v>0</v>
      </c>
      <c r="H276" s="151">
        <f>'[1]54.1'!N57</f>
        <v>0</v>
      </c>
      <c r="I276" s="151">
        <f>'[1]54.1'!O57</f>
        <v>0</v>
      </c>
      <c r="J276" s="151">
        <f>'[1]54.1'!P57</f>
        <v>0</v>
      </c>
      <c r="K276" s="151">
        <f>'[1]54.1'!Q57</f>
        <v>0</v>
      </c>
      <c r="L276" s="151">
        <f>'[1]54.1'!R57</f>
        <v>0</v>
      </c>
    </row>
    <row r="277" spans="1:12" s="8" customFormat="1" hidden="1">
      <c r="A277" s="164"/>
      <c r="B277" s="165"/>
      <c r="C277" s="113"/>
      <c r="D277" s="113"/>
      <c r="E277" s="113"/>
      <c r="F277" s="151">
        <f>'[1]54.1'!L58</f>
        <v>0</v>
      </c>
      <c r="G277" s="151">
        <f>'[1]54.1'!M58</f>
        <v>0</v>
      </c>
      <c r="H277" s="151">
        <f>'[1]54.1'!N58</f>
        <v>0</v>
      </c>
      <c r="I277" s="151">
        <f>'[1]54.1'!O58</f>
        <v>0</v>
      </c>
      <c r="J277" s="151">
        <f>'[1]54.1'!P58</f>
        <v>0</v>
      </c>
      <c r="K277" s="151">
        <f>'[1]54.1'!Q58</f>
        <v>0</v>
      </c>
      <c r="L277" s="151">
        <f>'[1]54.1'!R58</f>
        <v>0</v>
      </c>
    </row>
    <row r="278" spans="1:12" hidden="1">
      <c r="A278" s="166"/>
      <c r="B278" s="167"/>
      <c r="C278" s="166"/>
      <c r="D278" s="166"/>
      <c r="E278" s="166"/>
      <c r="F278" s="151">
        <f>'[1]54.1'!L59</f>
        <v>0</v>
      </c>
      <c r="G278" s="151">
        <f>'[1]54.1'!M59</f>
        <v>0</v>
      </c>
      <c r="H278" s="151">
        <f>'[1]54.1'!N59</f>
        <v>0</v>
      </c>
      <c r="I278" s="151">
        <f>'[1]54.1'!O59</f>
        <v>0</v>
      </c>
      <c r="J278" s="151">
        <f>'[1]54.1'!P59</f>
        <v>0</v>
      </c>
      <c r="K278" s="151">
        <f>'[1]54.1'!Q59</f>
        <v>0</v>
      </c>
      <c r="L278" s="151">
        <f>'[1]54.1'!R59</f>
        <v>0</v>
      </c>
    </row>
    <row r="279" spans="1:12">
      <c r="A279" s="16"/>
      <c r="B279" s="17"/>
    </row>
    <row r="280" spans="1:12">
      <c r="A280" s="18"/>
      <c r="B280" s="19" t="s">
        <v>459</v>
      </c>
      <c r="C280" s="18"/>
      <c r="D280" s="18"/>
      <c r="E280" s="18"/>
      <c r="F280" s="18" t="s">
        <v>460</v>
      </c>
      <c r="G280" s="18"/>
      <c r="H280" s="18"/>
      <c r="I280" s="18"/>
      <c r="J280" s="18" t="s">
        <v>461</v>
      </c>
      <c r="K280" s="18"/>
    </row>
    <row r="281" spans="1:12">
      <c r="A281" s="189" t="s">
        <v>462</v>
      </c>
      <c r="B281" s="189"/>
      <c r="C281" s="18"/>
      <c r="D281" s="18"/>
      <c r="E281" s="18"/>
      <c r="F281" s="18" t="s">
        <v>463</v>
      </c>
      <c r="G281" s="18"/>
      <c r="H281" s="20"/>
      <c r="I281" s="18"/>
      <c r="J281" s="18" t="s">
        <v>464</v>
      </c>
      <c r="K281" s="18"/>
    </row>
    <row r="282" spans="1:12">
      <c r="A282" s="184"/>
      <c r="B282" s="184"/>
    </row>
    <row r="283" spans="1:12" hidden="1">
      <c r="A283" s="184"/>
      <c r="B283" s="184"/>
    </row>
    <row r="284" spans="1:12" ht="29.25" hidden="1" customHeight="1">
      <c r="A284" s="198"/>
      <c r="B284" s="198"/>
      <c r="F284" s="21"/>
      <c r="G284" s="21"/>
      <c r="H284" s="21"/>
      <c r="I284" s="21"/>
      <c r="J284" s="21"/>
    </row>
    <row r="285" spans="1:12" hidden="1">
      <c r="A285" s="184"/>
      <c r="B285" s="184"/>
      <c r="C285" s="21"/>
      <c r="D285" s="21"/>
      <c r="E285" s="21"/>
      <c r="F285" s="21"/>
      <c r="G285" s="21"/>
      <c r="H285" s="21"/>
      <c r="I285" s="21"/>
      <c r="J285" s="21"/>
    </row>
    <row r="286" spans="1:12" hidden="1">
      <c r="C286" s="185" t="s">
        <v>465</v>
      </c>
      <c r="D286" s="185"/>
      <c r="E286" s="185"/>
      <c r="F286" s="185"/>
      <c r="G286" s="185"/>
      <c r="H286" s="185"/>
      <c r="I286" s="185"/>
      <c r="J286" s="186"/>
    </row>
  </sheetData>
  <mergeCells count="53">
    <mergeCell ref="B7:K7"/>
    <mergeCell ref="B8:K8"/>
    <mergeCell ref="A11:B11"/>
    <mergeCell ref="A12:B12"/>
    <mergeCell ref="A13:B13"/>
    <mergeCell ref="A89:B89"/>
    <mergeCell ref="A14:B14"/>
    <mergeCell ref="A16:B16"/>
    <mergeCell ref="A52:B52"/>
    <mergeCell ref="A73:B73"/>
    <mergeCell ref="A77:B77"/>
    <mergeCell ref="A80:B80"/>
    <mergeCell ref="A81:B81"/>
    <mergeCell ref="A83:B83"/>
    <mergeCell ref="A84:B84"/>
    <mergeCell ref="A85:B85"/>
    <mergeCell ref="A188:B188"/>
    <mergeCell ref="A98:B98"/>
    <mergeCell ref="A99:B99"/>
    <mergeCell ref="A100:B100"/>
    <mergeCell ref="A133:B133"/>
    <mergeCell ref="A134:B134"/>
    <mergeCell ref="A158:B158"/>
    <mergeCell ref="A161:B161"/>
    <mergeCell ref="A162:B162"/>
    <mergeCell ref="A171:B171"/>
    <mergeCell ref="A184:B184"/>
    <mergeCell ref="A187:B187"/>
    <mergeCell ref="A242:B242"/>
    <mergeCell ref="A246:B246"/>
    <mergeCell ref="A250:B250"/>
    <mergeCell ref="A200:B200"/>
    <mergeCell ref="A213:B213"/>
    <mergeCell ref="A214:B214"/>
    <mergeCell ref="A218:B218"/>
    <mergeCell ref="A222:B222"/>
    <mergeCell ref="A226:B226"/>
    <mergeCell ref="A285:B285"/>
    <mergeCell ref="C286:J286"/>
    <mergeCell ref="A4:L4"/>
    <mergeCell ref="A1:B1"/>
    <mergeCell ref="A15:C15"/>
    <mergeCell ref="K2:L2"/>
    <mergeCell ref="A130:B130"/>
    <mergeCell ref="A254:B254"/>
    <mergeCell ref="A275:B275"/>
    <mergeCell ref="A281:B281"/>
    <mergeCell ref="A282:B282"/>
    <mergeCell ref="A283:B283"/>
    <mergeCell ref="A284:B284"/>
    <mergeCell ref="A230:B230"/>
    <mergeCell ref="A234:B234"/>
    <mergeCell ref="A238:B238"/>
  </mergeCells>
  <pageMargins left="0.39370078740157483" right="0.15748031496062992" top="0.59055118110236227" bottom="0.62992125984251968" header="0.31496062992125984" footer="0.31496062992125984"/>
  <pageSetup paperSize="9" scale="90" fitToHeight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2024-03-26T11:52:29Z</cp:lastPrinted>
  <dcterms:created xsi:type="dcterms:W3CDTF">2024-03-25T09:45:49Z</dcterms:created>
  <dcterms:modified xsi:type="dcterms:W3CDTF">2024-05-13T10:13:10Z</dcterms:modified>
</cp:coreProperties>
</file>