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fn.ANCHORARRAY" hidden="1">#NAME?</definedName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<sst xmlns="http://schemas.openxmlformats.org/spreadsheetml/2006/main" count="138" uniqueCount="62">
  <si>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</si>
  <si>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</si>
  <si>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</si>
  <si>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</si>
  <si>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</si>
  <si>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</si>
  <si>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</si>
  <si>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</si>
  <si>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</si>
  <si>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</si>
  <si>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</si>
  <si>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</si>
  <si>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</si>
  <si>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</si>
  <si>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</si>
  <si>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</si>
  <si>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</si>
  <si>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</si>
  <si>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</si>
  <si>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</si>
  <si>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</si>
  <si>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</si>
  <si>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</si>
  <si>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</si>
  <si>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</si>
  <si>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</si>
  <si>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</si>
  <si>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</si>
  <si>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</si>
  <si>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</si>
  <si>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</si>
  <si>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</si>
  <si>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</si>
  <si>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</si>
  <si>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</si>
  <si>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</si>
  <si>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</si>
  <si>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</si>
  <si>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</si>
  <si>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</si>
  <si>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</si>
  <si>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 xml:space="preserve">ANEXA NR. 2B la HCL Satu Mare Nr      din   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</si>
  <si>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</si>
  <si>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</si>
  <si>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</si>
  <si>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</si>
  <si>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</si>
  <si>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</si>
  <si>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</si>
  <si>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</si>
  <si>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</si>
  <si>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</si>
  <si>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</si>
  <si>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</si>
  <si>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</si>
  <si>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</si>
  <si>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</si>
  <si>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</si>
  <si>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</si>
  <si>
    <t>Renovarea energetică a Liceului cu Program Sportiv</t>
  </si>
  <si>
    <t>Lista proiectelor cu finanțare din sumele reprezentând asistența financiară nerambursabilă aferentă PNRR pe anul 2024</t>
  </si>
  <si>
    <t>Valoare totală
actualizată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</si>
</sst>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12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vertical="top" wrapText="1"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left" vertical="top" wrapText="1"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vertical="top" wrapText="1"/>
    </xf>
    <xf numFmtId="3" fontId="14" fillId="34" borderId="13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6" fillId="34" borderId="19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4" fillId="34" borderId="20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4" fillId="34" borderId="19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left" vertical="top" wrapText="1"/>
    </xf>
    <xf numFmtId="3" fontId="16" fillId="34" borderId="14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14" fillId="35" borderId="11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/>
    </xf>
    <xf numFmtId="3" fontId="16" fillId="35" borderId="15" xfId="0" applyNumberFormat="1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/>
    </xf>
    <xf numFmtId="3" fontId="14" fillId="35" borderId="17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7" sqref="D7"/>
    </sheetView>
  </sheetViews>
  <sheetFormatPr defaultColWidth="9.140625" defaultRowHeight="12"/>
  <cols>
    <col min="1" max="1" width="8.28125" style="3" customWidth="1"/>
    <col min="2" max="2" width="89.7109375" style="3" customWidth="1"/>
    <col min="3" max="3" width="25.28125" style="3" customWidth="1"/>
    <col min="4" max="4" width="20.28125" style="3" customWidth="1"/>
    <col min="5" max="5" width="18.140625" style="3" customWidth="1"/>
    <col min="6" max="6" width="13.710937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58" t="s">
        <v>41</v>
      </c>
      <c r="B1" s="159"/>
      <c r="C1" s="159"/>
      <c r="D1" s="159"/>
      <c r="E1" s="159"/>
      <c r="F1" s="39"/>
      <c r="G1" s="39"/>
      <c r="H1" s="39"/>
    </row>
    <row r="2" spans="1:8" ht="17.25" customHeight="1">
      <c r="A2" s="153" t="s">
        <v>60</v>
      </c>
      <c r="B2" s="153"/>
      <c r="C2" s="153"/>
      <c r="D2" s="153"/>
      <c r="E2" s="153"/>
      <c r="F2" s="153"/>
      <c r="G2" s="153"/>
      <c r="H2" s="153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54" t="s">
        <v>11</v>
      </c>
      <c r="B4" s="160" t="s">
        <v>17</v>
      </c>
      <c r="C4" s="154" t="s">
        <v>10</v>
      </c>
      <c r="D4" s="154" t="s">
        <v>61</v>
      </c>
      <c r="E4" s="154" t="s">
        <v>12</v>
      </c>
      <c r="F4" s="155" t="s">
        <v>0</v>
      </c>
      <c r="G4" s="156"/>
      <c r="H4" s="157"/>
    </row>
    <row r="5" spans="1:8" ht="17.25" customHeight="1">
      <c r="A5" s="160"/>
      <c r="B5" s="160"/>
      <c r="C5" s="154"/>
      <c r="D5" s="154"/>
      <c r="E5" s="154"/>
      <c r="F5" s="154" t="s">
        <v>15</v>
      </c>
      <c r="G5" s="154" t="s">
        <v>14</v>
      </c>
      <c r="H5" s="154" t="s">
        <v>30</v>
      </c>
    </row>
    <row r="6" spans="1:8" ht="25.5" customHeight="1">
      <c r="A6" s="160"/>
      <c r="B6" s="160"/>
      <c r="C6" s="154"/>
      <c r="D6" s="154"/>
      <c r="E6" s="154"/>
      <c r="F6" s="154"/>
      <c r="G6" s="154"/>
      <c r="H6" s="154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250143026</v>
      </c>
      <c r="D8" s="15">
        <f t="shared" si="0"/>
        <v>250143026</v>
      </c>
      <c r="E8" s="15">
        <f t="shared" si="0"/>
        <v>201063182</v>
      </c>
      <c r="F8" s="15">
        <f t="shared" si="0"/>
        <v>201063182</v>
      </c>
      <c r="G8" s="15">
        <f t="shared" si="0"/>
        <v>42860742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103221236</v>
      </c>
      <c r="D9" s="18">
        <f t="shared" si="1"/>
        <v>112671236</v>
      </c>
      <c r="E9" s="18">
        <f t="shared" si="1"/>
        <v>67707000</v>
      </c>
      <c r="F9" s="18">
        <f t="shared" si="1"/>
        <v>67707000</v>
      </c>
      <c r="G9" s="18">
        <f t="shared" si="1"/>
        <v>27967200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C32+C52+C72+C86+C126</f>
        <v>104617944</v>
      </c>
      <c r="D10" s="20">
        <f t="shared" si="2"/>
        <v>104617944</v>
      </c>
      <c r="E10" s="20">
        <f t="shared" si="2"/>
        <v>60688100</v>
      </c>
      <c r="F10" s="20">
        <f t="shared" si="2"/>
        <v>60688100</v>
      </c>
      <c r="G10" s="20">
        <f t="shared" si="2"/>
        <v>16974789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99371236</v>
      </c>
      <c r="D11" s="22">
        <f t="shared" si="2"/>
        <v>99371236</v>
      </c>
      <c r="E11" s="22">
        <f t="shared" si="2"/>
        <v>59707000</v>
      </c>
      <c r="F11" s="22">
        <f t="shared" si="2"/>
        <v>59707000</v>
      </c>
      <c r="G11" s="22">
        <f t="shared" si="2"/>
        <v>19023600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C38+C58+C112+C130</f>
        <v>13400000</v>
      </c>
      <c r="D12" s="23">
        <f t="shared" si="3"/>
        <v>13400000</v>
      </c>
      <c r="E12" s="23">
        <f t="shared" si="3"/>
        <v>8250000</v>
      </c>
      <c r="F12" s="23">
        <f t="shared" si="3"/>
        <v>8250000</v>
      </c>
      <c r="G12" s="23">
        <f t="shared" si="3"/>
        <v>0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3850000</v>
      </c>
      <c r="D13" s="24">
        <f t="shared" si="3"/>
        <v>13300000</v>
      </c>
      <c r="E13" s="24">
        <f t="shared" si="3"/>
        <v>8000000</v>
      </c>
      <c r="F13" s="24">
        <f t="shared" si="3"/>
        <v>8000000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C18+C24+C42+C62+C76+C116+C134</f>
        <v>132125082</v>
      </c>
      <c r="D14" s="20">
        <f>D18+D24+D42+D62+D76+D116+D134</f>
        <v>132125082</v>
      </c>
      <c r="E14" s="20">
        <f>E18+E24+E42+E62+E76+E116+E134</f>
        <v>132125082</v>
      </c>
      <c r="F14" s="20">
        <f>F18+F24+F42+F62+F76+F116+F134</f>
        <v>132125082</v>
      </c>
      <c r="G14" s="20">
        <f>G18+G42+G62+G76+G116+G134</f>
        <v>25885953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41" t="s">
        <v>35</v>
      </c>
      <c r="B16" s="133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25" t="s">
        <v>5</v>
      </c>
      <c r="B17" s="126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0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4"/>
      <c r="B21" s="26"/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K21" s="6"/>
    </row>
    <row r="22" spans="1:11" ht="14.25">
      <c r="A22" s="141" t="s">
        <v>39</v>
      </c>
      <c r="B22" s="133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25" t="s">
        <v>5</v>
      </c>
      <c r="B23" s="126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4">
        <v>1</v>
      </c>
      <c r="B26" s="50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49">
        <v>0</v>
      </c>
      <c r="K26" s="6"/>
    </row>
    <row r="27" spans="1:11" ht="14.25">
      <c r="A27" s="75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4">
        <v>2</v>
      </c>
      <c r="B28" s="50" t="s">
        <v>23</v>
      </c>
      <c r="C28" s="51">
        <v>0</v>
      </c>
      <c r="D28" s="51">
        <v>0</v>
      </c>
      <c r="E28" s="51">
        <v>0</v>
      </c>
      <c r="F28" s="51">
        <v>0</v>
      </c>
      <c r="G28" s="33">
        <v>0</v>
      </c>
      <c r="H28" s="49">
        <v>0</v>
      </c>
      <c r="K28" s="6"/>
    </row>
    <row r="29" spans="1:11" ht="14.25">
      <c r="A29" s="75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31" t="s">
        <v>29</v>
      </c>
      <c r="B30" s="133"/>
      <c r="C30" s="20">
        <f aca="true" t="shared" si="8" ref="C30:H31">C32+C38+C42</f>
        <v>80511696</v>
      </c>
      <c r="D30" s="20">
        <f t="shared" si="8"/>
        <v>80511696</v>
      </c>
      <c r="E30" s="20">
        <f t="shared" si="8"/>
        <v>71349196</v>
      </c>
      <c r="F30" s="20">
        <f t="shared" si="8"/>
        <v>71349196</v>
      </c>
      <c r="G30" s="20">
        <f t="shared" si="8"/>
        <v>9100594</v>
      </c>
      <c r="H30" s="20">
        <f t="shared" si="8"/>
        <v>0</v>
      </c>
    </row>
    <row r="31" spans="1:8" s="1" customFormat="1" ht="14.25">
      <c r="A31" s="125" t="s">
        <v>5</v>
      </c>
      <c r="B31" s="126"/>
      <c r="C31" s="22">
        <f t="shared" si="8"/>
        <v>13388464</v>
      </c>
      <c r="D31" s="22">
        <f t="shared" si="8"/>
        <v>22838464</v>
      </c>
      <c r="E31" s="22">
        <f t="shared" si="8"/>
        <v>14450000</v>
      </c>
      <c r="F31" s="22">
        <f t="shared" si="8"/>
        <v>14450000</v>
      </c>
      <c r="G31" s="22">
        <f t="shared" si="8"/>
        <v>8943600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2">
        <f aca="true" t="shared" si="9" ref="C32:F33">C34+C36</f>
        <v>14287000</v>
      </c>
      <c r="D32" s="22">
        <f t="shared" si="9"/>
        <v>14287000</v>
      </c>
      <c r="E32" s="22">
        <f t="shared" si="9"/>
        <v>8324500</v>
      </c>
      <c r="F32" s="22">
        <f t="shared" si="9"/>
        <v>8324500</v>
      </c>
      <c r="G32" s="20">
        <f>G34</f>
        <v>6532908</v>
      </c>
      <c r="H32" s="20">
        <f>H34</f>
        <v>0</v>
      </c>
      <c r="I32" s="5"/>
      <c r="J32" s="5"/>
      <c r="K32" s="5"/>
    </row>
    <row r="33" spans="1:12" ht="14.25">
      <c r="A33" s="28"/>
      <c r="B33" s="36" t="s">
        <v>5</v>
      </c>
      <c r="C33" s="22">
        <f t="shared" si="9"/>
        <v>13388464</v>
      </c>
      <c r="D33" s="22">
        <f t="shared" si="9"/>
        <v>13388464</v>
      </c>
      <c r="E33" s="22">
        <f t="shared" si="9"/>
        <v>8250000</v>
      </c>
      <c r="F33" s="22">
        <f t="shared" si="9"/>
        <v>8250000</v>
      </c>
      <c r="G33" s="22">
        <f>G35</f>
        <v>0</v>
      </c>
      <c r="H33" s="22">
        <f>H35</f>
        <v>0</v>
      </c>
      <c r="I33" s="5"/>
      <c r="K33" s="6"/>
      <c r="L33" s="5"/>
    </row>
    <row r="34" spans="1:12" ht="14.25">
      <c r="A34" s="134">
        <v>1</v>
      </c>
      <c r="B34" s="129" t="s">
        <v>49</v>
      </c>
      <c r="C34" s="79">
        <v>10200000</v>
      </c>
      <c r="D34" s="79">
        <v>10200000</v>
      </c>
      <c r="E34" s="80">
        <v>5500000</v>
      </c>
      <c r="F34" s="80">
        <v>5500000</v>
      </c>
      <c r="G34" s="79">
        <v>6532908</v>
      </c>
      <c r="H34" s="79">
        <v>0</v>
      </c>
      <c r="I34" s="5"/>
      <c r="K34" s="6"/>
      <c r="L34" s="5"/>
    </row>
    <row r="35" spans="1:12" ht="14.25">
      <c r="A35" s="135"/>
      <c r="B35" s="130"/>
      <c r="C35" s="102">
        <v>10120464</v>
      </c>
      <c r="D35" s="102">
        <v>10120464</v>
      </c>
      <c r="E35" s="84">
        <v>5450000</v>
      </c>
      <c r="F35" s="84">
        <v>5450000</v>
      </c>
      <c r="G35" s="103">
        <v>0</v>
      </c>
      <c r="H35" s="83">
        <v>0</v>
      </c>
      <c r="I35" s="5"/>
      <c r="K35" s="6"/>
      <c r="L35" s="5"/>
    </row>
    <row r="36" spans="1:12" ht="14.25">
      <c r="A36" s="134">
        <v>2</v>
      </c>
      <c r="B36" s="136" t="s">
        <v>48</v>
      </c>
      <c r="C36" s="79">
        <v>4087000</v>
      </c>
      <c r="D36" s="79">
        <v>4087000</v>
      </c>
      <c r="E36" s="80">
        <v>2824500</v>
      </c>
      <c r="F36" s="80">
        <v>2824500</v>
      </c>
      <c r="G36" s="79">
        <v>6532908</v>
      </c>
      <c r="H36" s="79">
        <v>0</v>
      </c>
      <c r="I36" s="5"/>
      <c r="K36" s="6"/>
      <c r="L36" s="5"/>
    </row>
    <row r="37" spans="1:12" ht="14.25">
      <c r="A37" s="135"/>
      <c r="B37" s="137"/>
      <c r="C37" s="102">
        <v>3268000</v>
      </c>
      <c r="D37" s="102">
        <v>3268000</v>
      </c>
      <c r="E37" s="84">
        <v>2800000</v>
      </c>
      <c r="F37" s="84">
        <v>2800000</v>
      </c>
      <c r="G37" s="103">
        <v>0</v>
      </c>
      <c r="H37" s="83">
        <v>0</v>
      </c>
      <c r="I37" s="5"/>
      <c r="K37" s="6"/>
      <c r="L37" s="5"/>
    </row>
    <row r="38" spans="1:8" ht="14.25">
      <c r="A38" s="19" t="s">
        <v>6</v>
      </c>
      <c r="B38" s="14" t="s">
        <v>7</v>
      </c>
      <c r="C38" s="24">
        <f aca="true" t="shared" si="10" ref="C38:H39">C40</f>
        <v>9500000</v>
      </c>
      <c r="D38" s="24">
        <f t="shared" si="10"/>
        <v>9500000</v>
      </c>
      <c r="E38" s="24">
        <f t="shared" si="10"/>
        <v>6300000</v>
      </c>
      <c r="F38" s="24">
        <f t="shared" si="10"/>
        <v>6300000</v>
      </c>
      <c r="G38" s="24">
        <f t="shared" si="10"/>
        <v>0</v>
      </c>
      <c r="H38" s="24">
        <f t="shared" si="10"/>
        <v>0</v>
      </c>
    </row>
    <row r="39" spans="1:8" ht="14.25">
      <c r="A39" s="28"/>
      <c r="B39" s="36" t="s">
        <v>5</v>
      </c>
      <c r="C39" s="24">
        <f t="shared" si="10"/>
        <v>0</v>
      </c>
      <c r="D39" s="24">
        <f t="shared" si="10"/>
        <v>9450000</v>
      </c>
      <c r="E39" s="24">
        <f t="shared" si="10"/>
        <v>6200000</v>
      </c>
      <c r="F39" s="24">
        <f t="shared" si="10"/>
        <v>6200000</v>
      </c>
      <c r="G39" s="24">
        <f t="shared" si="10"/>
        <v>8943600</v>
      </c>
      <c r="H39" s="24">
        <f t="shared" si="10"/>
        <v>0</v>
      </c>
    </row>
    <row r="40" spans="1:8" ht="14.25">
      <c r="A40" s="95">
        <v>3</v>
      </c>
      <c r="B40" s="138" t="s">
        <v>59</v>
      </c>
      <c r="C40" s="79">
        <v>9500000</v>
      </c>
      <c r="D40" s="79">
        <v>9500000</v>
      </c>
      <c r="E40" s="79">
        <v>6300000</v>
      </c>
      <c r="F40" s="79">
        <v>6300000</v>
      </c>
      <c r="G40" s="80">
        <v>0</v>
      </c>
      <c r="H40" s="80">
        <v>0</v>
      </c>
    </row>
    <row r="41" spans="1:8" ht="14.25">
      <c r="A41" s="95"/>
      <c r="B41" s="139"/>
      <c r="C41" s="102"/>
      <c r="D41" s="102">
        <v>9450000</v>
      </c>
      <c r="E41" s="102">
        <v>6200000</v>
      </c>
      <c r="F41" s="102">
        <v>6200000</v>
      </c>
      <c r="G41" s="83">
        <v>8943600</v>
      </c>
      <c r="H41" s="84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56724696</v>
      </c>
      <c r="D42" s="27">
        <f t="shared" si="11"/>
        <v>56724696</v>
      </c>
      <c r="E42" s="27">
        <f t="shared" si="11"/>
        <v>56724696</v>
      </c>
      <c r="F42" s="27">
        <f t="shared" si="11"/>
        <v>56724696</v>
      </c>
      <c r="G42" s="27">
        <f>G44+G46+G48</f>
        <v>2567686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117">
        <v>4</v>
      </c>
      <c r="B44" s="118" t="s">
        <v>22</v>
      </c>
      <c r="C44" s="119">
        <v>55622096</v>
      </c>
      <c r="D44" s="119">
        <v>55622096</v>
      </c>
      <c r="E44" s="119">
        <v>55622096</v>
      </c>
      <c r="F44" s="119">
        <v>55622096</v>
      </c>
      <c r="G44" s="119">
        <v>2085086</v>
      </c>
      <c r="H44" s="120">
        <v>0</v>
      </c>
    </row>
    <row r="45" spans="1:8" ht="14.25">
      <c r="A45" s="121"/>
      <c r="B45" s="122"/>
      <c r="C45" s="123">
        <v>0</v>
      </c>
      <c r="D45" s="123">
        <v>0</v>
      </c>
      <c r="E45" s="123">
        <f>F45+G45+H45</f>
        <v>0</v>
      </c>
      <c r="F45" s="123">
        <v>0</v>
      </c>
      <c r="G45" s="123">
        <v>0</v>
      </c>
      <c r="H45" s="124">
        <v>0</v>
      </c>
    </row>
    <row r="46" spans="1:8" ht="14.25">
      <c r="A46" s="85">
        <v>5</v>
      </c>
      <c r="B46" s="104" t="s">
        <v>23</v>
      </c>
      <c r="C46" s="100">
        <v>923000</v>
      </c>
      <c r="D46" s="100">
        <v>923000</v>
      </c>
      <c r="E46" s="100">
        <v>923000</v>
      </c>
      <c r="F46" s="100">
        <v>923000</v>
      </c>
      <c r="G46" s="100">
        <v>352000</v>
      </c>
      <c r="H46" s="91">
        <v>0</v>
      </c>
    </row>
    <row r="47" spans="1:8" ht="14.25">
      <c r="A47" s="88"/>
      <c r="B47" s="105" t="s">
        <v>24</v>
      </c>
      <c r="C47" s="90">
        <v>0</v>
      </c>
      <c r="D47" s="90">
        <v>0</v>
      </c>
      <c r="E47" s="90">
        <f>F47+G47+H47</f>
        <v>0</v>
      </c>
      <c r="F47" s="90">
        <v>0</v>
      </c>
      <c r="G47" s="83">
        <v>0</v>
      </c>
      <c r="H47" s="89">
        <v>0</v>
      </c>
    </row>
    <row r="48" spans="1:8" s="1" customFormat="1" ht="14.25">
      <c r="A48" s="85">
        <v>6</v>
      </c>
      <c r="B48" s="86" t="s">
        <v>26</v>
      </c>
      <c r="C48" s="79">
        <v>179600</v>
      </c>
      <c r="D48" s="79">
        <v>179600</v>
      </c>
      <c r="E48" s="79">
        <v>179600</v>
      </c>
      <c r="F48" s="79">
        <v>179600</v>
      </c>
      <c r="G48" s="79">
        <v>130600</v>
      </c>
      <c r="H48" s="79">
        <v>0</v>
      </c>
    </row>
    <row r="49" spans="1:8" s="1" customFormat="1" ht="14.25">
      <c r="A49" s="88"/>
      <c r="B49" s="89" t="s">
        <v>27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</row>
    <row r="50" spans="1:8" s="1" customFormat="1" ht="14.25">
      <c r="A50" s="127" t="s">
        <v>28</v>
      </c>
      <c r="B50" s="128"/>
      <c r="C50" s="20">
        <f aca="true" t="shared" si="12" ref="C50:H51">C52+C58+C62</f>
        <v>43378700</v>
      </c>
      <c r="D50" s="20">
        <f t="shared" si="12"/>
        <v>43378700</v>
      </c>
      <c r="E50" s="20">
        <f t="shared" si="12"/>
        <v>30703700</v>
      </c>
      <c r="F50" s="20">
        <f t="shared" si="12"/>
        <v>30703700</v>
      </c>
      <c r="G50" s="20">
        <f t="shared" si="12"/>
        <v>3084993</v>
      </c>
      <c r="H50" s="20">
        <f t="shared" si="12"/>
        <v>0</v>
      </c>
    </row>
    <row r="51" spans="1:8" s="1" customFormat="1" ht="14.25">
      <c r="A51" s="125" t="s">
        <v>5</v>
      </c>
      <c r="B51" s="126"/>
      <c r="C51" s="22">
        <f t="shared" si="12"/>
        <v>35519000</v>
      </c>
      <c r="D51" s="22">
        <f t="shared" si="12"/>
        <v>35519000</v>
      </c>
      <c r="E51" s="22">
        <f t="shared" si="12"/>
        <v>23850000</v>
      </c>
      <c r="F51" s="22">
        <f t="shared" si="12"/>
        <v>23850000</v>
      </c>
      <c r="G51" s="22">
        <f t="shared" si="12"/>
        <v>11073600</v>
      </c>
      <c r="H51" s="22">
        <f t="shared" si="12"/>
        <v>0</v>
      </c>
    </row>
    <row r="52" spans="1:8" ht="14.25">
      <c r="A52" s="19" t="s">
        <v>2</v>
      </c>
      <c r="B52" s="14" t="s">
        <v>31</v>
      </c>
      <c r="C52" s="22">
        <f aca="true" t="shared" si="13" ref="C52:H53">C54+C56</f>
        <v>36725000</v>
      </c>
      <c r="D52" s="22">
        <f t="shared" si="13"/>
        <v>36725000</v>
      </c>
      <c r="E52" s="22">
        <f t="shared" si="13"/>
        <v>24050000</v>
      </c>
      <c r="F52" s="22">
        <f t="shared" si="13"/>
        <v>24050000</v>
      </c>
      <c r="G52" s="22">
        <f t="shared" si="13"/>
        <v>2135781</v>
      </c>
      <c r="H52" s="22">
        <f t="shared" si="13"/>
        <v>0</v>
      </c>
    </row>
    <row r="53" spans="1:8" ht="14.25">
      <c r="A53" s="28"/>
      <c r="B53" s="17" t="s">
        <v>5</v>
      </c>
      <c r="C53" s="22">
        <f t="shared" si="13"/>
        <v>35519000</v>
      </c>
      <c r="D53" s="22">
        <f t="shared" si="13"/>
        <v>35519000</v>
      </c>
      <c r="E53" s="22">
        <f t="shared" si="13"/>
        <v>23850000</v>
      </c>
      <c r="F53" s="22">
        <f t="shared" si="13"/>
        <v>23850000</v>
      </c>
      <c r="G53" s="22">
        <f t="shared" si="13"/>
        <v>11073600</v>
      </c>
      <c r="H53" s="22">
        <f t="shared" si="13"/>
        <v>0</v>
      </c>
    </row>
    <row r="54" spans="1:8" ht="14.25">
      <c r="A54" s="134">
        <v>1</v>
      </c>
      <c r="B54" s="163" t="s">
        <v>47</v>
      </c>
      <c r="C54" s="87">
        <v>8225000</v>
      </c>
      <c r="D54" s="87">
        <v>8225000</v>
      </c>
      <c r="E54" s="80">
        <v>3800000</v>
      </c>
      <c r="F54" s="80">
        <v>3800000</v>
      </c>
      <c r="G54" s="79">
        <v>2135781</v>
      </c>
      <c r="H54" s="80">
        <v>0</v>
      </c>
    </row>
    <row r="55" spans="1:8" ht="14.25">
      <c r="A55" s="135"/>
      <c r="B55" s="164"/>
      <c r="C55" s="100">
        <v>7069000</v>
      </c>
      <c r="D55" s="100">
        <v>7069000</v>
      </c>
      <c r="E55" s="80">
        <v>3700000</v>
      </c>
      <c r="F55" s="80">
        <v>3700000</v>
      </c>
      <c r="G55" s="83">
        <v>2130000</v>
      </c>
      <c r="H55" s="84">
        <v>0</v>
      </c>
    </row>
    <row r="56" spans="1:8" ht="14.25">
      <c r="A56" s="95">
        <v>2</v>
      </c>
      <c r="B56" s="138" t="s">
        <v>55</v>
      </c>
      <c r="C56" s="79">
        <v>28500000</v>
      </c>
      <c r="D56" s="79">
        <v>28500000</v>
      </c>
      <c r="E56" s="80">
        <v>20250000</v>
      </c>
      <c r="F56" s="80">
        <v>20250000</v>
      </c>
      <c r="G56" s="80">
        <v>0</v>
      </c>
      <c r="H56" s="80">
        <v>0</v>
      </c>
    </row>
    <row r="57" spans="1:8" ht="14.25">
      <c r="A57" s="95"/>
      <c r="B57" s="139"/>
      <c r="C57" s="102">
        <v>28450000</v>
      </c>
      <c r="D57" s="102">
        <v>28450000</v>
      </c>
      <c r="E57" s="80">
        <v>20150000</v>
      </c>
      <c r="F57" s="80">
        <v>20150000</v>
      </c>
      <c r="G57" s="83">
        <v>8943600</v>
      </c>
      <c r="H57" s="84">
        <v>0</v>
      </c>
    </row>
    <row r="58" spans="1:8" ht="14.25">
      <c r="A58" s="19" t="s">
        <v>6</v>
      </c>
      <c r="B58" s="14" t="s">
        <v>7</v>
      </c>
      <c r="C58" s="24">
        <f aca="true" t="shared" si="14" ref="C58:H59">+C60</f>
        <v>0</v>
      </c>
      <c r="D58" s="24">
        <f t="shared" si="14"/>
        <v>0</v>
      </c>
      <c r="E58" s="24">
        <f t="shared" si="14"/>
        <v>0</v>
      </c>
      <c r="F58" s="24">
        <f t="shared" si="14"/>
        <v>0</v>
      </c>
      <c r="G58" s="24">
        <f t="shared" si="14"/>
        <v>0</v>
      </c>
      <c r="H58" s="24">
        <f t="shared" si="14"/>
        <v>0</v>
      </c>
    </row>
    <row r="59" spans="1:8" ht="14.25">
      <c r="A59" s="28"/>
      <c r="B59" s="17" t="s">
        <v>5</v>
      </c>
      <c r="C59" s="24">
        <f t="shared" si="14"/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4"/>
        <v>0</v>
      </c>
      <c r="H59" s="24">
        <f t="shared" si="14"/>
        <v>0</v>
      </c>
    </row>
    <row r="60" spans="1:8" ht="14.25">
      <c r="A60" s="53">
        <v>3</v>
      </c>
      <c r="B60" s="161"/>
      <c r="C60" s="33"/>
      <c r="D60" s="33"/>
      <c r="E60" s="33"/>
      <c r="F60" s="33"/>
      <c r="G60" s="30"/>
      <c r="H60" s="30"/>
    </row>
    <row r="61" spans="1:8" ht="14.25">
      <c r="A61" s="53"/>
      <c r="B61" s="162"/>
      <c r="C61" s="72"/>
      <c r="D61" s="72"/>
      <c r="E61" s="72"/>
      <c r="F61" s="72"/>
      <c r="G61" s="35"/>
      <c r="H61" s="37"/>
    </row>
    <row r="62" spans="1:8" ht="14.25">
      <c r="A62" s="19" t="s">
        <v>4</v>
      </c>
      <c r="B62" s="26" t="s">
        <v>13</v>
      </c>
      <c r="C62" s="20">
        <f aca="true" t="shared" si="15" ref="C62:H63">C64+C66+C68</f>
        <v>6653700</v>
      </c>
      <c r="D62" s="20">
        <f t="shared" si="15"/>
        <v>6653700</v>
      </c>
      <c r="E62" s="20">
        <f t="shared" si="15"/>
        <v>6653700</v>
      </c>
      <c r="F62" s="20">
        <f t="shared" si="15"/>
        <v>6653700</v>
      </c>
      <c r="G62" s="20">
        <f t="shared" si="15"/>
        <v>949212</v>
      </c>
      <c r="H62" s="20">
        <f t="shared" si="15"/>
        <v>0</v>
      </c>
    </row>
    <row r="63" spans="1:8" ht="14.25">
      <c r="A63" s="75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4.25">
      <c r="A64" s="98">
        <v>4</v>
      </c>
      <c r="B64" s="106" t="s">
        <v>22</v>
      </c>
      <c r="C64" s="79">
        <v>5300000</v>
      </c>
      <c r="D64" s="79">
        <v>5300000</v>
      </c>
      <c r="E64" s="79">
        <v>5300000</v>
      </c>
      <c r="F64" s="79">
        <v>5300000</v>
      </c>
      <c r="G64" s="79">
        <v>0</v>
      </c>
      <c r="H64" s="79">
        <v>0</v>
      </c>
    </row>
    <row r="65" spans="1:8" ht="14.25">
      <c r="A65" s="99"/>
      <c r="B65" s="89"/>
      <c r="C65" s="83">
        <v>0</v>
      </c>
      <c r="D65" s="83">
        <v>0</v>
      </c>
      <c r="E65" s="83">
        <f>F65+G65+H65</f>
        <v>0</v>
      </c>
      <c r="F65" s="83">
        <v>0</v>
      </c>
      <c r="G65" s="83">
        <f>0+0</f>
        <v>0</v>
      </c>
      <c r="H65" s="83">
        <f>0+0</f>
        <v>0</v>
      </c>
    </row>
    <row r="66" spans="1:8" ht="14.25">
      <c r="A66" s="98">
        <v>5</v>
      </c>
      <c r="B66" s="86" t="s">
        <v>23</v>
      </c>
      <c r="C66" s="79">
        <v>1038000</v>
      </c>
      <c r="D66" s="79">
        <v>1038000</v>
      </c>
      <c r="E66" s="79">
        <v>1038000</v>
      </c>
      <c r="F66" s="79">
        <v>1038000</v>
      </c>
      <c r="G66" s="79">
        <v>705900</v>
      </c>
      <c r="H66" s="79">
        <v>0</v>
      </c>
    </row>
    <row r="67" spans="1:8" ht="14.25">
      <c r="A67" s="99"/>
      <c r="B67" s="89" t="s">
        <v>24</v>
      </c>
      <c r="C67" s="83">
        <v>0</v>
      </c>
      <c r="D67" s="83">
        <v>0</v>
      </c>
      <c r="E67" s="83">
        <f>F67+G67+H67</f>
        <v>0</v>
      </c>
      <c r="F67" s="83">
        <f>0+0</f>
        <v>0</v>
      </c>
      <c r="G67" s="83">
        <f>0+0</f>
        <v>0</v>
      </c>
      <c r="H67" s="83">
        <f>0+0</f>
        <v>0</v>
      </c>
    </row>
    <row r="68" spans="1:8" ht="14.25">
      <c r="A68" s="85">
        <v>6</v>
      </c>
      <c r="B68" s="86" t="s">
        <v>26</v>
      </c>
      <c r="C68" s="100">
        <v>315700</v>
      </c>
      <c r="D68" s="100">
        <v>315700</v>
      </c>
      <c r="E68" s="100">
        <v>315700</v>
      </c>
      <c r="F68" s="100">
        <v>315700</v>
      </c>
      <c r="G68" s="100">
        <v>243312</v>
      </c>
      <c r="H68" s="79">
        <v>0</v>
      </c>
    </row>
    <row r="69" spans="1:8" ht="14.25">
      <c r="A69" s="92"/>
      <c r="B69" s="93" t="s">
        <v>27</v>
      </c>
      <c r="C69" s="101">
        <v>0</v>
      </c>
      <c r="D69" s="101">
        <v>0</v>
      </c>
      <c r="E69" s="101">
        <f>F69+G69+H69</f>
        <v>0</v>
      </c>
      <c r="F69" s="101">
        <v>0</v>
      </c>
      <c r="G69" s="97">
        <v>0</v>
      </c>
      <c r="H69" s="97">
        <v>0</v>
      </c>
    </row>
    <row r="70" spans="1:8" ht="14.25">
      <c r="A70" s="127" t="s">
        <v>36</v>
      </c>
      <c r="B70" s="128"/>
      <c r="C70" s="44">
        <f aca="true" t="shared" si="16" ref="C70:H71">C72+C76</f>
        <v>0</v>
      </c>
      <c r="D70" s="44">
        <f t="shared" si="16"/>
        <v>0</v>
      </c>
      <c r="E70" s="44">
        <f t="shared" si="16"/>
        <v>0</v>
      </c>
      <c r="F70" s="44">
        <f t="shared" si="16"/>
        <v>0</v>
      </c>
      <c r="G70" s="44">
        <f t="shared" si="16"/>
        <v>532200</v>
      </c>
      <c r="H70" s="20">
        <f t="shared" si="16"/>
        <v>0</v>
      </c>
    </row>
    <row r="71" spans="1:8" ht="14.25">
      <c r="A71" s="131" t="s">
        <v>5</v>
      </c>
      <c r="B71" s="132"/>
      <c r="C71" s="48">
        <f t="shared" si="16"/>
        <v>0</v>
      </c>
      <c r="D71" s="48">
        <f t="shared" si="16"/>
        <v>0</v>
      </c>
      <c r="E71" s="48">
        <f t="shared" si="16"/>
        <v>0</v>
      </c>
      <c r="F71" s="48">
        <f t="shared" si="16"/>
        <v>0</v>
      </c>
      <c r="G71" s="48">
        <f t="shared" si="16"/>
        <v>0</v>
      </c>
      <c r="H71" s="22">
        <f t="shared" si="16"/>
        <v>0</v>
      </c>
    </row>
    <row r="72" spans="1:8" ht="14.2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4.2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4.25">
      <c r="A74" s="58">
        <v>1</v>
      </c>
      <c r="B74" s="60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4.25">
      <c r="A75" s="28"/>
      <c r="B75" s="73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46" t="s">
        <v>4</v>
      </c>
      <c r="B76" s="40" t="s">
        <v>13</v>
      </c>
      <c r="C76" s="44">
        <f aca="true" t="shared" si="18" ref="C76:H76">C78+C80+C82</f>
        <v>0</v>
      </c>
      <c r="D76" s="44">
        <f t="shared" si="18"/>
        <v>0</v>
      </c>
      <c r="E76" s="44">
        <f t="shared" si="18"/>
        <v>0</v>
      </c>
      <c r="F76" s="44">
        <f t="shared" si="18"/>
        <v>0</v>
      </c>
      <c r="G76" s="44">
        <f t="shared" si="18"/>
        <v>266100</v>
      </c>
      <c r="H76" s="20">
        <f t="shared" si="18"/>
        <v>0</v>
      </c>
    </row>
    <row r="77" spans="1:8" ht="14.25">
      <c r="A77" s="47"/>
      <c r="B77" s="29" t="s">
        <v>5</v>
      </c>
      <c r="C77" s="45">
        <f aca="true" t="shared" si="19" ref="C77:H77">C79+C81</f>
        <v>0</v>
      </c>
      <c r="D77" s="45">
        <f t="shared" si="19"/>
        <v>0</v>
      </c>
      <c r="E77" s="45">
        <f t="shared" si="19"/>
        <v>0</v>
      </c>
      <c r="F77" s="45">
        <f t="shared" si="19"/>
        <v>0</v>
      </c>
      <c r="G77" s="45">
        <f t="shared" si="19"/>
        <v>0</v>
      </c>
      <c r="H77" s="22">
        <f t="shared" si="19"/>
        <v>0</v>
      </c>
    </row>
    <row r="78" spans="1:8" ht="14.25">
      <c r="A78" s="58">
        <v>2</v>
      </c>
      <c r="B78" s="50" t="s">
        <v>22</v>
      </c>
      <c r="C78" s="51">
        <v>0</v>
      </c>
      <c r="D78" s="51">
        <v>0</v>
      </c>
      <c r="E78" s="51">
        <v>0</v>
      </c>
      <c r="F78" s="51">
        <v>0</v>
      </c>
      <c r="G78" s="51">
        <v>266100</v>
      </c>
      <c r="H78" s="33">
        <v>0</v>
      </c>
    </row>
    <row r="79" spans="1:8" ht="15" customHeight="1">
      <c r="A79" s="58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4.25">
      <c r="A80" s="74">
        <v>3</v>
      </c>
      <c r="B80" s="149" t="s">
        <v>38</v>
      </c>
      <c r="C80" s="51">
        <v>0</v>
      </c>
      <c r="D80" s="51">
        <v>0</v>
      </c>
      <c r="E80" s="51">
        <v>0</v>
      </c>
      <c r="F80" s="51">
        <v>0</v>
      </c>
      <c r="G80" s="52">
        <v>0</v>
      </c>
      <c r="H80" s="33">
        <v>0</v>
      </c>
    </row>
    <row r="81" spans="1:8" ht="14.25">
      <c r="A81" s="75"/>
      <c r="B81" s="150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4">
        <v>4</v>
      </c>
      <c r="B82" s="57" t="s">
        <v>26</v>
      </c>
      <c r="C82" s="51">
        <v>0</v>
      </c>
      <c r="D82" s="51">
        <v>0</v>
      </c>
      <c r="E82" s="51">
        <v>0</v>
      </c>
      <c r="F82" s="51">
        <v>0</v>
      </c>
      <c r="G82" s="52">
        <v>0</v>
      </c>
      <c r="H82" s="33">
        <v>0</v>
      </c>
    </row>
    <row r="83" spans="1:8" ht="14.25">
      <c r="A83" s="75"/>
      <c r="B83" s="59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131" t="s">
        <v>16</v>
      </c>
      <c r="B84" s="133"/>
      <c r="C84" s="20">
        <f aca="true" t="shared" si="20" ref="C84:H85">C86+C112+C116</f>
        <v>62032630</v>
      </c>
      <c r="D84" s="20">
        <f t="shared" si="20"/>
        <v>62032630</v>
      </c>
      <c r="E84" s="20">
        <f t="shared" si="20"/>
        <v>34790286</v>
      </c>
      <c r="F84" s="20">
        <f t="shared" si="20"/>
        <v>34790286</v>
      </c>
      <c r="G84" s="20">
        <f t="shared" si="20"/>
        <v>10493879</v>
      </c>
      <c r="H84" s="20">
        <f t="shared" si="20"/>
        <v>0</v>
      </c>
    </row>
    <row r="85" spans="1:8" ht="14.25">
      <c r="A85" s="125" t="s">
        <v>5</v>
      </c>
      <c r="B85" s="126"/>
      <c r="C85" s="22">
        <f t="shared" si="20"/>
        <v>54313772</v>
      </c>
      <c r="D85" s="22">
        <f t="shared" si="20"/>
        <v>54313772</v>
      </c>
      <c r="E85" s="22">
        <f t="shared" si="20"/>
        <v>29407000</v>
      </c>
      <c r="F85" s="22">
        <f t="shared" si="20"/>
        <v>29407000</v>
      </c>
      <c r="G85" s="22">
        <f t="shared" si="20"/>
        <v>7950000</v>
      </c>
      <c r="H85" s="22">
        <f t="shared" si="20"/>
        <v>0</v>
      </c>
    </row>
    <row r="86" spans="1:8" ht="14.25">
      <c r="A86" s="19" t="s">
        <v>2</v>
      </c>
      <c r="B86" s="14" t="s">
        <v>3</v>
      </c>
      <c r="C86" s="20">
        <f aca="true" t="shared" si="21" ref="C86:F87">C88+C90+C92+C94+C96+C98+C104+C100+C102+C106+C108+C110</f>
        <v>53605944</v>
      </c>
      <c r="D86" s="20">
        <f t="shared" si="21"/>
        <v>53605944</v>
      </c>
      <c r="E86" s="20">
        <f t="shared" si="21"/>
        <v>28313600</v>
      </c>
      <c r="F86" s="20">
        <f t="shared" si="21"/>
        <v>28313600</v>
      </c>
      <c r="G86" s="20">
        <f>G88+G90+G92+G94+G96+G98+G104+G100+G102</f>
        <v>8040000</v>
      </c>
      <c r="H86" s="20">
        <f>H88+H90+H92+H94+H96+H98+H104+H100+H102</f>
        <v>0</v>
      </c>
    </row>
    <row r="87" spans="1:10" s="1" customFormat="1" ht="14.25">
      <c r="A87" s="16"/>
      <c r="B87" s="17" t="s">
        <v>5</v>
      </c>
      <c r="C87" s="20">
        <f t="shared" si="21"/>
        <v>50463772</v>
      </c>
      <c r="D87" s="20">
        <f t="shared" si="21"/>
        <v>50463772</v>
      </c>
      <c r="E87" s="20">
        <f t="shared" si="21"/>
        <v>27607000</v>
      </c>
      <c r="F87" s="20">
        <f t="shared" si="21"/>
        <v>27607000</v>
      </c>
      <c r="G87" s="20">
        <f>G89+G91+G93+G95+G97+G99+G105+G101+G103</f>
        <v>7950000</v>
      </c>
      <c r="H87" s="20">
        <f>H89+H91+H93+H95+H97+H99+H105+H101+H103</f>
        <v>0</v>
      </c>
      <c r="I87" s="3"/>
      <c r="J87" s="3"/>
    </row>
    <row r="88" spans="1:10" s="1" customFormat="1" ht="14.25">
      <c r="A88" s="77">
        <v>1</v>
      </c>
      <c r="B88" s="78" t="s">
        <v>57</v>
      </c>
      <c r="C88" s="107">
        <v>3170000</v>
      </c>
      <c r="D88" s="107">
        <v>3170000</v>
      </c>
      <c r="E88" s="80">
        <v>2500000</v>
      </c>
      <c r="F88" s="80">
        <v>2500000</v>
      </c>
      <c r="G88" s="80">
        <v>0</v>
      </c>
      <c r="H88" s="80">
        <v>0</v>
      </c>
      <c r="I88" s="3"/>
      <c r="J88" s="3"/>
    </row>
    <row r="89" spans="1:10" s="1" customFormat="1" ht="14.25">
      <c r="A89" s="81"/>
      <c r="B89" s="82"/>
      <c r="C89" s="83">
        <v>3160000</v>
      </c>
      <c r="D89" s="83">
        <v>3160000</v>
      </c>
      <c r="E89" s="80">
        <v>2400000</v>
      </c>
      <c r="F89" s="80">
        <v>2400000</v>
      </c>
      <c r="G89" s="84">
        <v>0</v>
      </c>
      <c r="H89" s="84">
        <v>0</v>
      </c>
      <c r="I89" s="3"/>
      <c r="J89" s="3"/>
    </row>
    <row r="90" spans="1:10" s="1" customFormat="1" ht="14.25">
      <c r="A90" s="95">
        <v>2</v>
      </c>
      <c r="B90" s="114" t="s">
        <v>51</v>
      </c>
      <c r="C90" s="80">
        <v>13342644</v>
      </c>
      <c r="D90" s="80">
        <v>13342644</v>
      </c>
      <c r="E90" s="80">
        <v>7000000</v>
      </c>
      <c r="F90" s="80">
        <v>7000000</v>
      </c>
      <c r="G90" s="80">
        <v>7000000</v>
      </c>
      <c r="H90" s="80">
        <v>0</v>
      </c>
      <c r="I90" s="3"/>
      <c r="J90" s="3"/>
    </row>
    <row r="91" spans="1:10" s="1" customFormat="1" ht="14.25">
      <c r="A91" s="95"/>
      <c r="B91" s="112"/>
      <c r="C91" s="84">
        <v>12115772</v>
      </c>
      <c r="D91" s="84">
        <v>12115772</v>
      </c>
      <c r="E91" s="84">
        <v>6950000</v>
      </c>
      <c r="F91" s="84">
        <v>6950000</v>
      </c>
      <c r="G91" s="84">
        <v>6950000</v>
      </c>
      <c r="H91" s="84">
        <v>0</v>
      </c>
      <c r="I91" s="3"/>
      <c r="J91" s="3"/>
    </row>
    <row r="92" spans="1:10" s="1" customFormat="1" ht="14.25">
      <c r="A92" s="77">
        <v>3</v>
      </c>
      <c r="B92" s="78" t="s">
        <v>45</v>
      </c>
      <c r="C92" s="79">
        <v>782000</v>
      </c>
      <c r="D92" s="79">
        <v>782000</v>
      </c>
      <c r="E92" s="80">
        <v>500000</v>
      </c>
      <c r="F92" s="80">
        <v>500000</v>
      </c>
      <c r="G92" s="80">
        <v>0</v>
      </c>
      <c r="H92" s="80">
        <v>0</v>
      </c>
      <c r="I92" s="3"/>
      <c r="J92" s="3"/>
    </row>
    <row r="93" spans="1:10" s="1" customFormat="1" ht="14.25">
      <c r="A93" s="81"/>
      <c r="B93" s="82"/>
      <c r="C93" s="83">
        <v>616200</v>
      </c>
      <c r="D93" s="83">
        <v>616200</v>
      </c>
      <c r="E93" s="84">
        <v>500000</v>
      </c>
      <c r="F93" s="84">
        <v>500000</v>
      </c>
      <c r="G93" s="84">
        <v>0</v>
      </c>
      <c r="H93" s="84">
        <v>0</v>
      </c>
      <c r="I93" s="3"/>
      <c r="J93" s="3"/>
    </row>
    <row r="94" spans="1:10" s="1" customFormat="1" ht="14.25">
      <c r="A94" s="77">
        <v>4</v>
      </c>
      <c r="B94" s="78" t="s">
        <v>54</v>
      </c>
      <c r="C94" s="79">
        <v>3067000</v>
      </c>
      <c r="D94" s="79">
        <v>3067000</v>
      </c>
      <c r="E94" s="80">
        <v>2000000</v>
      </c>
      <c r="F94" s="80">
        <v>2000000</v>
      </c>
      <c r="G94" s="80">
        <v>0</v>
      </c>
      <c r="H94" s="80">
        <v>0</v>
      </c>
      <c r="I94" s="3"/>
      <c r="J94" s="3"/>
    </row>
    <row r="95" spans="1:10" s="1" customFormat="1" ht="14.25">
      <c r="A95" s="81"/>
      <c r="B95" s="82"/>
      <c r="C95" s="83">
        <v>2810000</v>
      </c>
      <c r="D95" s="83">
        <v>2810000</v>
      </c>
      <c r="E95" s="84">
        <v>1995000</v>
      </c>
      <c r="F95" s="84">
        <v>1995000</v>
      </c>
      <c r="G95" s="84">
        <v>0</v>
      </c>
      <c r="H95" s="84">
        <v>0</v>
      </c>
      <c r="I95" s="3"/>
      <c r="J95" s="3"/>
    </row>
    <row r="96" spans="1:10" s="1" customFormat="1" ht="14.25">
      <c r="A96" s="77">
        <v>5</v>
      </c>
      <c r="B96" s="78" t="s">
        <v>53</v>
      </c>
      <c r="C96" s="79">
        <v>4600000</v>
      </c>
      <c r="D96" s="79">
        <v>4600000</v>
      </c>
      <c r="E96" s="80">
        <v>2840000</v>
      </c>
      <c r="F96" s="80">
        <v>2840000</v>
      </c>
      <c r="G96" s="80">
        <v>0</v>
      </c>
      <c r="H96" s="80">
        <v>0</v>
      </c>
      <c r="I96" s="3"/>
      <c r="J96" s="3"/>
    </row>
    <row r="97" spans="1:10" s="1" customFormat="1" ht="14.25">
      <c r="A97" s="81"/>
      <c r="B97" s="82"/>
      <c r="C97" s="83">
        <v>4590000</v>
      </c>
      <c r="D97" s="83">
        <v>4590000</v>
      </c>
      <c r="E97" s="84">
        <v>2750000</v>
      </c>
      <c r="F97" s="84">
        <v>2750000</v>
      </c>
      <c r="G97" s="84">
        <v>0</v>
      </c>
      <c r="H97" s="84">
        <v>0</v>
      </c>
      <c r="I97" s="3"/>
      <c r="J97" s="3"/>
    </row>
    <row r="98" spans="1:10" s="1" customFormat="1" ht="14.25">
      <c r="A98" s="77">
        <v>6</v>
      </c>
      <c r="B98" s="78" t="s">
        <v>58</v>
      </c>
      <c r="C98" s="79">
        <v>3900000</v>
      </c>
      <c r="D98" s="79">
        <v>3900000</v>
      </c>
      <c r="E98" s="80">
        <v>2700000</v>
      </c>
      <c r="F98" s="80">
        <v>2700000</v>
      </c>
      <c r="G98" s="80">
        <v>0</v>
      </c>
      <c r="H98" s="80">
        <v>0</v>
      </c>
      <c r="I98" s="3"/>
      <c r="J98" s="3"/>
    </row>
    <row r="99" spans="1:10" s="1" customFormat="1" ht="14.25">
      <c r="A99" s="81"/>
      <c r="B99" s="82"/>
      <c r="C99" s="83">
        <v>3890000</v>
      </c>
      <c r="D99" s="83">
        <v>3890000</v>
      </c>
      <c r="E99" s="84">
        <v>2650000</v>
      </c>
      <c r="F99" s="84">
        <v>2650000</v>
      </c>
      <c r="G99" s="84">
        <v>0</v>
      </c>
      <c r="H99" s="84">
        <v>0</v>
      </c>
      <c r="I99" s="3"/>
      <c r="J99" s="3"/>
    </row>
    <row r="100" spans="1:10" s="1" customFormat="1" ht="14.25">
      <c r="A100" s="77">
        <v>7</v>
      </c>
      <c r="B100" s="78" t="s">
        <v>42</v>
      </c>
      <c r="C100" s="79">
        <v>2557000</v>
      </c>
      <c r="D100" s="79">
        <v>2557000</v>
      </c>
      <c r="E100" s="80">
        <v>1530000</v>
      </c>
      <c r="F100" s="80">
        <v>1530000</v>
      </c>
      <c r="G100" s="80">
        <v>0</v>
      </c>
      <c r="H100" s="80">
        <v>0</v>
      </c>
      <c r="I100" s="3"/>
      <c r="J100" s="3"/>
    </row>
    <row r="101" spans="1:10" s="1" customFormat="1" ht="14.25">
      <c r="A101" s="81"/>
      <c r="B101" s="82"/>
      <c r="C101" s="83">
        <v>2507000</v>
      </c>
      <c r="D101" s="83">
        <v>2507000</v>
      </c>
      <c r="E101" s="84">
        <v>1450000</v>
      </c>
      <c r="F101" s="84">
        <v>1450000</v>
      </c>
      <c r="G101" s="84">
        <v>0</v>
      </c>
      <c r="H101" s="84">
        <v>0</v>
      </c>
      <c r="I101" s="3"/>
      <c r="J101" s="3"/>
    </row>
    <row r="102" spans="1:10" s="1" customFormat="1" ht="14.25">
      <c r="A102" s="77">
        <v>8</v>
      </c>
      <c r="B102" s="138" t="s">
        <v>56</v>
      </c>
      <c r="C102" s="79">
        <v>4617000</v>
      </c>
      <c r="D102" s="79">
        <v>4617000</v>
      </c>
      <c r="E102" s="87">
        <v>1040000</v>
      </c>
      <c r="F102" s="87">
        <v>1040000</v>
      </c>
      <c r="G102" s="87">
        <v>1040000</v>
      </c>
      <c r="H102" s="80">
        <v>0</v>
      </c>
      <c r="I102" s="3"/>
      <c r="J102" s="3"/>
    </row>
    <row r="103" spans="1:10" s="1" customFormat="1" ht="14.25">
      <c r="A103" s="81"/>
      <c r="B103" s="139"/>
      <c r="C103" s="83">
        <v>4243000</v>
      </c>
      <c r="D103" s="83">
        <v>4243000</v>
      </c>
      <c r="E103" s="90">
        <v>1000000</v>
      </c>
      <c r="F103" s="90">
        <v>1000000</v>
      </c>
      <c r="G103" s="90">
        <v>1000000</v>
      </c>
      <c r="H103" s="84">
        <v>0</v>
      </c>
      <c r="I103" s="3"/>
      <c r="J103" s="3"/>
    </row>
    <row r="104" spans="1:10" s="1" customFormat="1" ht="14.25">
      <c r="A104" s="108">
        <v>9</v>
      </c>
      <c r="B104" s="109" t="s">
        <v>46</v>
      </c>
      <c r="C104" s="107">
        <v>3847000</v>
      </c>
      <c r="D104" s="107">
        <v>3847000</v>
      </c>
      <c r="E104" s="110">
        <v>1784600</v>
      </c>
      <c r="F104" s="110">
        <v>1784600</v>
      </c>
      <c r="G104" s="110">
        <v>0</v>
      </c>
      <c r="H104" s="110">
        <v>0</v>
      </c>
      <c r="I104" s="3"/>
      <c r="J104" s="3"/>
    </row>
    <row r="105" spans="1:10" s="1" customFormat="1" ht="14.25">
      <c r="A105" s="111"/>
      <c r="B105" s="112"/>
      <c r="C105" s="83">
        <v>3520000</v>
      </c>
      <c r="D105" s="83">
        <v>3520000</v>
      </c>
      <c r="E105" s="84">
        <v>1750000</v>
      </c>
      <c r="F105" s="84">
        <v>1750000</v>
      </c>
      <c r="G105" s="84">
        <v>0</v>
      </c>
      <c r="H105" s="84">
        <v>0</v>
      </c>
      <c r="I105" s="3"/>
      <c r="J105" s="3"/>
    </row>
    <row r="106" spans="1:10" s="1" customFormat="1" ht="14.25">
      <c r="A106" s="95">
        <v>10</v>
      </c>
      <c r="B106" s="96" t="s">
        <v>52</v>
      </c>
      <c r="C106" s="79">
        <v>6670000</v>
      </c>
      <c r="D106" s="79">
        <v>6670000</v>
      </c>
      <c r="E106" s="80">
        <v>2702000</v>
      </c>
      <c r="F106" s="80">
        <v>2702000</v>
      </c>
      <c r="G106" s="80">
        <v>0</v>
      </c>
      <c r="H106" s="80">
        <v>0</v>
      </c>
      <c r="I106" s="3"/>
      <c r="J106" s="3"/>
    </row>
    <row r="107" spans="1:10" s="1" customFormat="1" ht="14.25">
      <c r="A107" s="95"/>
      <c r="B107" s="96"/>
      <c r="C107" s="83">
        <v>6570000</v>
      </c>
      <c r="D107" s="83">
        <v>6570000</v>
      </c>
      <c r="E107" s="80">
        <v>2602000</v>
      </c>
      <c r="F107" s="80">
        <v>2602000</v>
      </c>
      <c r="G107" s="84">
        <v>0</v>
      </c>
      <c r="H107" s="84">
        <v>0</v>
      </c>
      <c r="I107" s="3"/>
      <c r="J107" s="3"/>
    </row>
    <row r="108" spans="1:10" s="1" customFormat="1" ht="14.25">
      <c r="A108" s="77">
        <v>11</v>
      </c>
      <c r="B108" s="78" t="s">
        <v>44</v>
      </c>
      <c r="C108" s="79">
        <v>2960000</v>
      </c>
      <c r="D108" s="79">
        <v>2960000</v>
      </c>
      <c r="E108" s="80">
        <v>1160000</v>
      </c>
      <c r="F108" s="80">
        <v>1160000</v>
      </c>
      <c r="G108" s="80">
        <v>1160000</v>
      </c>
      <c r="H108" s="80">
        <v>0</v>
      </c>
      <c r="I108" s="3"/>
      <c r="J108" s="3"/>
    </row>
    <row r="109" spans="1:10" s="1" customFormat="1" ht="14.25">
      <c r="A109" s="81"/>
      <c r="B109" s="82"/>
      <c r="C109" s="83">
        <v>2686000</v>
      </c>
      <c r="D109" s="83">
        <v>2686000</v>
      </c>
      <c r="E109" s="84">
        <v>1060000</v>
      </c>
      <c r="F109" s="84">
        <v>1060000</v>
      </c>
      <c r="G109" s="84">
        <v>1060000</v>
      </c>
      <c r="H109" s="84">
        <v>0</v>
      </c>
      <c r="I109" s="3"/>
      <c r="J109" s="3"/>
    </row>
    <row r="110" spans="1:10" s="1" customFormat="1" ht="14.25">
      <c r="A110" s="113">
        <v>12</v>
      </c>
      <c r="B110" s="114" t="s">
        <v>50</v>
      </c>
      <c r="C110" s="80">
        <v>4093300</v>
      </c>
      <c r="D110" s="80">
        <v>4093300</v>
      </c>
      <c r="E110" s="80">
        <v>2557000</v>
      </c>
      <c r="F110" s="80">
        <v>2557000</v>
      </c>
      <c r="G110" s="80">
        <v>0</v>
      </c>
      <c r="H110" s="80">
        <v>0</v>
      </c>
      <c r="I110" s="3"/>
      <c r="J110" s="3"/>
    </row>
    <row r="111" spans="1:10" s="1" customFormat="1" ht="15">
      <c r="A111" s="115"/>
      <c r="B111" s="116"/>
      <c r="C111" s="84">
        <v>3755800</v>
      </c>
      <c r="D111" s="84">
        <v>3755800</v>
      </c>
      <c r="E111" s="84">
        <v>2500000</v>
      </c>
      <c r="F111" s="84">
        <v>2500000</v>
      </c>
      <c r="G111" s="84">
        <v>0</v>
      </c>
      <c r="H111" s="84">
        <v>0</v>
      </c>
      <c r="I111" s="3"/>
      <c r="J111" s="3"/>
    </row>
    <row r="112" spans="1:8" s="7" customFormat="1" ht="15">
      <c r="A112" s="19" t="s">
        <v>6</v>
      </c>
      <c r="B112" s="40" t="s">
        <v>7</v>
      </c>
      <c r="C112" s="20">
        <f aca="true" t="shared" si="22" ref="C112:H113">C114</f>
        <v>3900000</v>
      </c>
      <c r="D112" s="20">
        <f t="shared" si="22"/>
        <v>3900000</v>
      </c>
      <c r="E112" s="20">
        <f t="shared" si="22"/>
        <v>1950000</v>
      </c>
      <c r="F112" s="20">
        <f t="shared" si="22"/>
        <v>1950000</v>
      </c>
      <c r="G112" s="20">
        <f t="shared" si="22"/>
        <v>0</v>
      </c>
      <c r="H112" s="20">
        <f t="shared" si="22"/>
        <v>0</v>
      </c>
    </row>
    <row r="113" spans="1:8" s="7" customFormat="1" ht="15">
      <c r="A113" s="41"/>
      <c r="B113" s="42" t="s">
        <v>5</v>
      </c>
      <c r="C113" s="20">
        <f t="shared" si="22"/>
        <v>3850000</v>
      </c>
      <c r="D113" s="20">
        <f t="shared" si="22"/>
        <v>3850000</v>
      </c>
      <c r="E113" s="20">
        <f t="shared" si="22"/>
        <v>1800000</v>
      </c>
      <c r="F113" s="20">
        <f t="shared" si="22"/>
        <v>1800000</v>
      </c>
      <c r="G113" s="20">
        <f t="shared" si="22"/>
        <v>0</v>
      </c>
      <c r="H113" s="20">
        <f t="shared" si="22"/>
        <v>0</v>
      </c>
    </row>
    <row r="114" spans="1:8" s="7" customFormat="1" ht="15">
      <c r="A114" s="95">
        <v>13</v>
      </c>
      <c r="B114" s="96" t="s">
        <v>43</v>
      </c>
      <c r="C114" s="79">
        <v>3900000</v>
      </c>
      <c r="D114" s="79">
        <v>3900000</v>
      </c>
      <c r="E114" s="80">
        <v>1950000</v>
      </c>
      <c r="F114" s="80">
        <v>1950000</v>
      </c>
      <c r="G114" s="80">
        <v>0</v>
      </c>
      <c r="H114" s="80">
        <v>0</v>
      </c>
    </row>
    <row r="115" spans="1:8" s="7" customFormat="1" ht="15">
      <c r="A115" s="95"/>
      <c r="B115" s="112"/>
      <c r="C115" s="83">
        <v>3850000</v>
      </c>
      <c r="D115" s="83">
        <v>3850000</v>
      </c>
      <c r="E115" s="84">
        <v>1800000</v>
      </c>
      <c r="F115" s="84">
        <v>1800000</v>
      </c>
      <c r="G115" s="84">
        <v>0</v>
      </c>
      <c r="H115" s="84">
        <v>0</v>
      </c>
    </row>
    <row r="116" spans="1:8" s="7" customFormat="1" ht="15">
      <c r="A116" s="19" t="s">
        <v>4</v>
      </c>
      <c r="B116" s="26" t="s">
        <v>13</v>
      </c>
      <c r="C116" s="43">
        <f aca="true" t="shared" si="23" ref="C116:H116">C118+C120+C122</f>
        <v>4526686</v>
      </c>
      <c r="D116" s="43">
        <f t="shared" si="23"/>
        <v>4526686</v>
      </c>
      <c r="E116" s="43">
        <f t="shared" si="23"/>
        <v>4526686</v>
      </c>
      <c r="F116" s="43">
        <f t="shared" si="23"/>
        <v>4526686</v>
      </c>
      <c r="G116" s="43">
        <f t="shared" si="23"/>
        <v>2453879</v>
      </c>
      <c r="H116" s="43">
        <f t="shared" si="23"/>
        <v>0</v>
      </c>
    </row>
    <row r="117" spans="1:8" s="7" customFormat="1" ht="15">
      <c r="A117" s="16"/>
      <c r="B117" s="29" t="s">
        <v>5</v>
      </c>
      <c r="C117" s="22">
        <f aca="true" t="shared" si="24" ref="C117:H117">C119+C121+C123</f>
        <v>0</v>
      </c>
      <c r="D117" s="22">
        <f t="shared" si="24"/>
        <v>0</v>
      </c>
      <c r="E117" s="22">
        <f t="shared" si="24"/>
        <v>0</v>
      </c>
      <c r="F117" s="22">
        <f t="shared" si="24"/>
        <v>0</v>
      </c>
      <c r="G117" s="22">
        <f t="shared" si="24"/>
        <v>0</v>
      </c>
      <c r="H117" s="22">
        <f t="shared" si="24"/>
        <v>0</v>
      </c>
    </row>
    <row r="118" spans="1:8" ht="14.25">
      <c r="A118" s="13">
        <v>14</v>
      </c>
      <c r="B118" s="38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4.25">
      <c r="A119" s="16"/>
      <c r="B119" s="34"/>
      <c r="C119" s="31">
        <v>0</v>
      </c>
      <c r="D119" s="31">
        <v>0</v>
      </c>
      <c r="E119" s="56">
        <f>F119+G119+H119</f>
        <v>0</v>
      </c>
      <c r="F119" s="31">
        <v>0</v>
      </c>
      <c r="G119" s="31">
        <v>0</v>
      </c>
      <c r="H119" s="32">
        <v>0</v>
      </c>
    </row>
    <row r="120" spans="1:8" ht="14.25">
      <c r="A120" s="85">
        <v>15</v>
      </c>
      <c r="B120" s="86" t="s">
        <v>23</v>
      </c>
      <c r="C120" s="87">
        <v>3973361</v>
      </c>
      <c r="D120" s="87">
        <v>3973361</v>
      </c>
      <c r="E120" s="87">
        <v>3973361</v>
      </c>
      <c r="F120" s="87">
        <v>3973361</v>
      </c>
      <c r="G120" s="87">
        <v>2024554</v>
      </c>
      <c r="H120" s="79">
        <v>0</v>
      </c>
    </row>
    <row r="121" spans="1:8" ht="14.25">
      <c r="A121" s="88"/>
      <c r="B121" s="89" t="s">
        <v>24</v>
      </c>
      <c r="C121" s="90">
        <f>0+0</f>
        <v>0</v>
      </c>
      <c r="D121" s="90">
        <f>0+0</f>
        <v>0</v>
      </c>
      <c r="E121" s="90">
        <f>0+0</f>
        <v>0</v>
      </c>
      <c r="F121" s="90">
        <f>0+0</f>
        <v>0</v>
      </c>
      <c r="G121" s="83">
        <v>0</v>
      </c>
      <c r="H121" s="89">
        <v>0</v>
      </c>
    </row>
    <row r="122" spans="1:22" ht="14.25">
      <c r="A122" s="85">
        <v>16</v>
      </c>
      <c r="B122" s="86" t="s">
        <v>26</v>
      </c>
      <c r="C122" s="79">
        <v>553325</v>
      </c>
      <c r="D122" s="79">
        <v>553325</v>
      </c>
      <c r="E122" s="79">
        <v>553325</v>
      </c>
      <c r="F122" s="79">
        <v>553325</v>
      </c>
      <c r="G122" s="79">
        <v>429325</v>
      </c>
      <c r="H122" s="9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4.25">
      <c r="A123" s="92"/>
      <c r="B123" s="93" t="s">
        <v>27</v>
      </c>
      <c r="C123" s="94">
        <v>0</v>
      </c>
      <c r="D123" s="94">
        <v>0</v>
      </c>
      <c r="E123" s="83">
        <f>F123+G123+H123</f>
        <v>0</v>
      </c>
      <c r="F123" s="83">
        <v>0</v>
      </c>
      <c r="G123" s="83">
        <v>0</v>
      </c>
      <c r="H123" s="8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41" t="s">
        <v>37</v>
      </c>
      <c r="B124" s="133"/>
      <c r="C124" s="20">
        <f aca="true" t="shared" si="25" ref="C124:H125">C126+C130+C134</f>
        <v>64220000</v>
      </c>
      <c r="D124" s="20">
        <f t="shared" si="25"/>
        <v>64220000</v>
      </c>
      <c r="E124" s="20">
        <f t="shared" si="25"/>
        <v>64220000</v>
      </c>
      <c r="F124" s="20">
        <f t="shared" si="25"/>
        <v>64220000</v>
      </c>
      <c r="G124" s="20">
        <f t="shared" si="25"/>
        <v>19649076</v>
      </c>
      <c r="H124" s="20">
        <f t="shared" si="2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42" t="s">
        <v>5</v>
      </c>
      <c r="B125" s="143"/>
      <c r="C125" s="22">
        <f t="shared" si="25"/>
        <v>0</v>
      </c>
      <c r="D125" s="22">
        <f t="shared" si="25"/>
        <v>0</v>
      </c>
      <c r="E125" s="22">
        <f t="shared" si="25"/>
        <v>0</v>
      </c>
      <c r="F125" s="22">
        <f t="shared" si="25"/>
        <v>0</v>
      </c>
      <c r="G125" s="22">
        <f t="shared" si="25"/>
        <v>0</v>
      </c>
      <c r="H125" s="22">
        <f t="shared" si="2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2</v>
      </c>
      <c r="B126" s="14" t="s">
        <v>3</v>
      </c>
      <c r="C126" s="20">
        <f aca="true" t="shared" si="26" ref="C126:H127">C128</f>
        <v>0</v>
      </c>
      <c r="D126" s="20">
        <f t="shared" si="26"/>
        <v>0</v>
      </c>
      <c r="E126" s="20">
        <f t="shared" si="26"/>
        <v>0</v>
      </c>
      <c r="F126" s="20">
        <f t="shared" si="26"/>
        <v>0</v>
      </c>
      <c r="G126" s="20">
        <f t="shared" si="26"/>
        <v>0</v>
      </c>
      <c r="H126" s="20">
        <f t="shared" si="26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53"/>
      <c r="B127" s="36" t="s">
        <v>5</v>
      </c>
      <c r="C127" s="22">
        <f t="shared" si="26"/>
        <v>0</v>
      </c>
      <c r="D127" s="22">
        <f t="shared" si="26"/>
        <v>0</v>
      </c>
      <c r="E127" s="22">
        <f t="shared" si="26"/>
        <v>0</v>
      </c>
      <c r="F127" s="22">
        <f t="shared" si="26"/>
        <v>0</v>
      </c>
      <c r="G127" s="22">
        <f t="shared" si="26"/>
        <v>0</v>
      </c>
      <c r="H127" s="22">
        <f t="shared" si="26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61">
        <v>1</v>
      </c>
      <c r="B128" s="147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2"/>
      <c r="B129" s="148"/>
      <c r="C129" s="35">
        <v>0</v>
      </c>
      <c r="D129" s="35">
        <v>0</v>
      </c>
      <c r="E129" s="37">
        <v>0</v>
      </c>
      <c r="F129" s="37">
        <v>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6</v>
      </c>
      <c r="B130" s="40" t="s">
        <v>7</v>
      </c>
      <c r="C130" s="30">
        <f aca="true" t="shared" si="27" ref="C130:H131">C132</f>
        <v>0</v>
      </c>
      <c r="D130" s="30">
        <f t="shared" si="27"/>
        <v>0</v>
      </c>
      <c r="E130" s="30">
        <f t="shared" si="27"/>
        <v>0</v>
      </c>
      <c r="F130" s="30">
        <f t="shared" si="27"/>
        <v>0</v>
      </c>
      <c r="G130" s="30">
        <f t="shared" si="27"/>
        <v>0</v>
      </c>
      <c r="H130" s="33">
        <f t="shared" si="27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41"/>
      <c r="B131" s="42" t="s">
        <v>5</v>
      </c>
      <c r="C131" s="31">
        <f t="shared" si="27"/>
        <v>0</v>
      </c>
      <c r="D131" s="31">
        <f t="shared" si="27"/>
        <v>0</v>
      </c>
      <c r="E131" s="31">
        <f t="shared" si="27"/>
        <v>0</v>
      </c>
      <c r="F131" s="31">
        <f t="shared" si="27"/>
        <v>0</v>
      </c>
      <c r="G131" s="31">
        <f t="shared" si="27"/>
        <v>0</v>
      </c>
      <c r="H131" s="35">
        <f t="shared" si="27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2</v>
      </c>
      <c r="B132" s="149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150"/>
      <c r="C133" s="35">
        <v>0</v>
      </c>
      <c r="D133" s="35">
        <v>0</v>
      </c>
      <c r="E133" s="37">
        <v>0</v>
      </c>
      <c r="F133" s="37">
        <v>0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63" t="s">
        <v>4</v>
      </c>
      <c r="B134" s="64" t="s">
        <v>13</v>
      </c>
      <c r="C134" s="65">
        <f aca="true" t="shared" si="28" ref="C134:H135">C136+C138+C140</f>
        <v>64220000</v>
      </c>
      <c r="D134" s="65">
        <f t="shared" si="28"/>
        <v>64220000</v>
      </c>
      <c r="E134" s="65">
        <f t="shared" si="28"/>
        <v>64220000</v>
      </c>
      <c r="F134" s="65">
        <f t="shared" si="28"/>
        <v>64220000</v>
      </c>
      <c r="G134" s="65">
        <f t="shared" si="28"/>
        <v>19649076</v>
      </c>
      <c r="H134" s="66">
        <f t="shared" si="28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67"/>
      <c r="B135" s="68" t="s">
        <v>5</v>
      </c>
      <c r="C135" s="69">
        <f t="shared" si="28"/>
        <v>0</v>
      </c>
      <c r="D135" s="69">
        <f t="shared" si="28"/>
        <v>0</v>
      </c>
      <c r="E135" s="69">
        <f t="shared" si="28"/>
        <v>0</v>
      </c>
      <c r="F135" s="69">
        <f t="shared" si="28"/>
        <v>0</v>
      </c>
      <c r="G135" s="69">
        <f t="shared" si="28"/>
        <v>0</v>
      </c>
      <c r="H135" s="70">
        <f t="shared" si="2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77">
        <v>3</v>
      </c>
      <c r="B136" s="106" t="s">
        <v>22</v>
      </c>
      <c r="C136" s="80">
        <v>64220000</v>
      </c>
      <c r="D136" s="80">
        <v>64220000</v>
      </c>
      <c r="E136" s="80">
        <v>64220000</v>
      </c>
      <c r="F136" s="80">
        <v>64220000</v>
      </c>
      <c r="G136" s="80">
        <v>19649076</v>
      </c>
      <c r="H136" s="8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81"/>
      <c r="B137" s="105"/>
      <c r="C137" s="90">
        <v>0</v>
      </c>
      <c r="D137" s="90">
        <v>0</v>
      </c>
      <c r="E137" s="83">
        <f>F137+G137+H137</f>
        <v>0</v>
      </c>
      <c r="F137" s="90">
        <v>0</v>
      </c>
      <c r="G137" s="90">
        <v>0</v>
      </c>
      <c r="H137" s="89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>
        <v>4</v>
      </c>
      <c r="B138" s="57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>
        <v>5</v>
      </c>
      <c r="B140" s="57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76" t="s">
        <v>8</v>
      </c>
      <c r="C142" s="8" t="s">
        <v>18</v>
      </c>
      <c r="D142" s="8"/>
      <c r="E142" s="76" t="s">
        <v>20</v>
      </c>
      <c r="F142" s="151" t="s">
        <v>34</v>
      </c>
      <c r="G142" s="151"/>
      <c r="H142" s="151"/>
    </row>
    <row r="143" spans="2:8" ht="14.25">
      <c r="B143" s="76" t="s">
        <v>9</v>
      </c>
      <c r="C143" s="8" t="s">
        <v>19</v>
      </c>
      <c r="D143" s="8"/>
      <c r="E143" s="76" t="s">
        <v>33</v>
      </c>
      <c r="F143" s="152"/>
      <c r="G143" s="152"/>
      <c r="H143" s="152"/>
    </row>
    <row r="144" spans="2:8" ht="14.25">
      <c r="B144" s="76" t="s">
        <v>32</v>
      </c>
      <c r="C144" s="8"/>
      <c r="D144" s="8"/>
      <c r="E144" s="8"/>
      <c r="F144" s="145" t="s">
        <v>40</v>
      </c>
      <c r="G144" s="145"/>
      <c r="H144" s="145"/>
    </row>
    <row r="145" spans="2:7" ht="14.25">
      <c r="B145" s="71"/>
      <c r="C145" s="8"/>
      <c r="D145" s="8"/>
      <c r="E145" s="8"/>
      <c r="F145" s="8"/>
      <c r="G145" s="8"/>
    </row>
    <row r="146" spans="6:8" ht="14.25" customHeight="1">
      <c r="F146" s="146" t="s">
        <v>21</v>
      </c>
      <c r="G146" s="146"/>
      <c r="H146" s="146"/>
    </row>
    <row r="147" ht="14.25">
      <c r="C147" s="6"/>
    </row>
    <row r="149" ht="14.25">
      <c r="B149" s="9"/>
    </row>
    <row r="152" spans="2:6" ht="14.25">
      <c r="B152" s="10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44"/>
      <c r="E156" s="144"/>
      <c r="F156" s="144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44"/>
      <c r="E158" s="144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40"/>
      <c r="E160" s="140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0"/>
      <c r="C162" s="1"/>
      <c r="D162" s="140"/>
      <c r="E162" s="140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40"/>
      <c r="E164" s="140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40"/>
      <c r="E166" s="140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</sheetData>
  <sheetProtection/>
  <mergeCells count="47">
    <mergeCell ref="F5:F6"/>
    <mergeCell ref="A31:B31"/>
    <mergeCell ref="A30:B30"/>
    <mergeCell ref="A17:B17"/>
    <mergeCell ref="B80:B81"/>
    <mergeCell ref="B60:B61"/>
    <mergeCell ref="B54:B55"/>
    <mergeCell ref="A16:B16"/>
    <mergeCell ref="A22:B22"/>
    <mergeCell ref="B56:B57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F144:H144"/>
    <mergeCell ref="F146:H146"/>
    <mergeCell ref="A54:A55"/>
    <mergeCell ref="B128:B129"/>
    <mergeCell ref="B132:B133"/>
    <mergeCell ref="F142:H143"/>
    <mergeCell ref="A85:B85"/>
    <mergeCell ref="B102:B103"/>
    <mergeCell ref="D166:E166"/>
    <mergeCell ref="A124:B124"/>
    <mergeCell ref="A125:B125"/>
    <mergeCell ref="A34:A35"/>
    <mergeCell ref="D162:E162"/>
    <mergeCell ref="D160:E160"/>
    <mergeCell ref="A51:B51"/>
    <mergeCell ref="D164:E164"/>
    <mergeCell ref="D156:F156"/>
    <mergeCell ref="D158:E158"/>
    <mergeCell ref="A23:B23"/>
    <mergeCell ref="A70:B70"/>
    <mergeCell ref="B34:B35"/>
    <mergeCell ref="A50:B50"/>
    <mergeCell ref="A71:B71"/>
    <mergeCell ref="A84:B84"/>
    <mergeCell ref="A36:A37"/>
    <mergeCell ref="B36:B37"/>
    <mergeCell ref="B40:B41"/>
  </mergeCells>
  <printOptions gridLines="1"/>
  <pageMargins left="0.71" right="0.29" top="0.23" bottom="0.15" header="0.2" footer="0.15"/>
  <pageSetup fitToHeight="0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2023-07-24T11:05:40Z</cp:lastPrinted>
  <dcterms:created xsi:type="dcterms:W3CDTF">1998-10-27T12:30:16Z</dcterms:created>
  <dcterms:modified xsi:type="dcterms:W3CDTF">2023-12-22T07:53:59Z</dcterms:modified>
  <cp:category/>
  <cp:version/>
  <cp:contentType/>
  <cp:contentStatus/>
</cp:coreProperties>
</file>